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íloha 1" sheetId="4" r:id="rId1"/>
    <sheet name="Príloha 2" sheetId="5" r:id="rId2"/>
    <sheet name="Príloha 3" sheetId="7" r:id="rId3"/>
    <sheet name="Príloha 4" sheetId="8" r:id="rId4"/>
    <sheet name="Príloha 5" sheetId="6" r:id="rId5"/>
    <sheet name="Príloha 6a)" sheetId="1" r:id="rId6"/>
    <sheet name="Príloha 6b)" sheetId="16" r:id="rId7"/>
    <sheet name="Príloha 6c)" sheetId="15" r:id="rId8"/>
    <sheet name="Príloha 7" sheetId="10" r:id="rId9"/>
    <sheet name="Príloha 8" sheetId="14" r:id="rId10"/>
    <sheet name="Príloha 9" sheetId="13" r:id="rId11"/>
    <sheet name="Príloha 10" sheetId="12" r:id="rId12"/>
    <sheet name="Príloha 11" sheetId="11" r:id="rId13"/>
    <sheet name="Príloha 12" sheetId="9" r:id="rId14"/>
    <sheet name="Príloha 13" sheetId="2" r:id="rId15"/>
  </sheets>
  <definedNames>
    <definedName name="_xlnm._FilterDatabase" localSheetId="5" hidden="1">'Príloha 6a)'!$A$3:$N$166</definedName>
  </definedNames>
  <calcPr calcId="162913"/>
</workbook>
</file>

<file path=xl/calcChain.xml><?xml version="1.0" encoding="utf-8"?>
<calcChain xmlns="http://schemas.openxmlformats.org/spreadsheetml/2006/main">
  <c r="K40" i="15" l="1"/>
  <c r="L40" i="15" s="1"/>
  <c r="I40" i="15"/>
  <c r="J40" i="15" s="1"/>
  <c r="G40" i="15"/>
  <c r="H40" i="15" s="1"/>
  <c r="E40" i="15"/>
  <c r="E41" i="15" s="1"/>
  <c r="F41" i="15" s="1"/>
  <c r="O39" i="15"/>
  <c r="P39" i="15" s="1"/>
  <c r="M39" i="15"/>
  <c r="N39" i="15" s="1"/>
  <c r="L39" i="15"/>
  <c r="J39" i="15"/>
  <c r="H39" i="15"/>
  <c r="F39" i="15"/>
  <c r="O38" i="15"/>
  <c r="P38" i="15" s="1"/>
  <c r="M38" i="15"/>
  <c r="N38" i="15" s="1"/>
  <c r="L38" i="15"/>
  <c r="J38" i="15"/>
  <c r="H38" i="15"/>
  <c r="F38" i="15"/>
  <c r="O37" i="15"/>
  <c r="P37" i="15" s="1"/>
  <c r="M37" i="15"/>
  <c r="N37" i="15" s="1"/>
  <c r="L37" i="15"/>
  <c r="J37" i="15"/>
  <c r="H37" i="15"/>
  <c r="F37" i="15"/>
  <c r="O36" i="15"/>
  <c r="P36" i="15" s="1"/>
  <c r="M36" i="15"/>
  <c r="N36" i="15" s="1"/>
  <c r="L36" i="15"/>
  <c r="J36" i="15"/>
  <c r="H36" i="15"/>
  <c r="F36" i="15"/>
  <c r="O35" i="15"/>
  <c r="P35" i="15" s="1"/>
  <c r="M35" i="15"/>
  <c r="N35" i="15" s="1"/>
  <c r="L35" i="15"/>
  <c r="J35" i="15"/>
  <c r="H35" i="15"/>
  <c r="F35" i="15"/>
  <c r="O34" i="15"/>
  <c r="P34" i="15" s="1"/>
  <c r="M34" i="15"/>
  <c r="N34" i="15" s="1"/>
  <c r="L34" i="15"/>
  <c r="J34" i="15"/>
  <c r="H34" i="15"/>
  <c r="F34" i="15"/>
  <c r="O33" i="15"/>
  <c r="P33" i="15" s="1"/>
  <c r="M33" i="15"/>
  <c r="N33" i="15" s="1"/>
  <c r="L33" i="15"/>
  <c r="J33" i="15"/>
  <c r="H33" i="15"/>
  <c r="F33" i="15"/>
  <c r="O32" i="15"/>
  <c r="P32" i="15" s="1"/>
  <c r="M32" i="15"/>
  <c r="N32" i="15" s="1"/>
  <c r="L32" i="15"/>
  <c r="J32" i="15"/>
  <c r="H32" i="15"/>
  <c r="F32" i="15"/>
  <c r="O31" i="15"/>
  <c r="P31" i="15" s="1"/>
  <c r="M31" i="15"/>
  <c r="N31" i="15" s="1"/>
  <c r="L31" i="15"/>
  <c r="J31" i="15"/>
  <c r="H31" i="15"/>
  <c r="F31" i="15"/>
  <c r="O30" i="15"/>
  <c r="P30" i="15" s="1"/>
  <c r="M30" i="15"/>
  <c r="N30" i="15" s="1"/>
  <c r="L30" i="15"/>
  <c r="J30" i="15"/>
  <c r="H30" i="15"/>
  <c r="F30" i="15"/>
  <c r="O29" i="15"/>
  <c r="O40" i="15" s="1"/>
  <c r="P40" i="15" s="1"/>
  <c r="M29" i="15"/>
  <c r="M40" i="15" s="1"/>
  <c r="N40" i="15" s="1"/>
  <c r="L29" i="15"/>
  <c r="J29" i="15"/>
  <c r="H29" i="15"/>
  <c r="F29" i="15"/>
  <c r="K28" i="15"/>
  <c r="K41" i="15" s="1"/>
  <c r="L41" i="15" s="1"/>
  <c r="I28" i="15"/>
  <c r="I41" i="15" s="1"/>
  <c r="J41" i="15" s="1"/>
  <c r="G28" i="15"/>
  <c r="H28" i="15" s="1"/>
  <c r="E28" i="15"/>
  <c r="F28" i="15" s="1"/>
  <c r="O27" i="15"/>
  <c r="P27" i="15" s="1"/>
  <c r="M27" i="15"/>
  <c r="N27" i="15" s="1"/>
  <c r="L27" i="15"/>
  <c r="J27" i="15"/>
  <c r="H27" i="15"/>
  <c r="F27" i="15"/>
  <c r="O26" i="15"/>
  <c r="P26" i="15" s="1"/>
  <c r="M26" i="15"/>
  <c r="N26" i="15" s="1"/>
  <c r="L26" i="15"/>
  <c r="J26" i="15"/>
  <c r="H26" i="15"/>
  <c r="F26" i="15"/>
  <c r="O25" i="15"/>
  <c r="P25" i="15" s="1"/>
  <c r="M25" i="15"/>
  <c r="N25" i="15" s="1"/>
  <c r="L25" i="15"/>
  <c r="J25" i="15"/>
  <c r="H25" i="15"/>
  <c r="F25" i="15"/>
  <c r="O24" i="15"/>
  <c r="P24" i="15" s="1"/>
  <c r="M24" i="15"/>
  <c r="N24" i="15" s="1"/>
  <c r="L24" i="15"/>
  <c r="J24" i="15"/>
  <c r="H24" i="15"/>
  <c r="F24" i="15"/>
  <c r="O23" i="15"/>
  <c r="P23" i="15" s="1"/>
  <c r="M23" i="15"/>
  <c r="N23" i="15" s="1"/>
  <c r="L23" i="15"/>
  <c r="J23" i="15"/>
  <c r="H23" i="15"/>
  <c r="F23" i="15"/>
  <c r="O22" i="15"/>
  <c r="P22" i="15" s="1"/>
  <c r="M22" i="15"/>
  <c r="N22" i="15" s="1"/>
  <c r="L22" i="15"/>
  <c r="J22" i="15"/>
  <c r="H22" i="15"/>
  <c r="F22" i="15"/>
  <c r="O21" i="15"/>
  <c r="P21" i="15" s="1"/>
  <c r="M21" i="15"/>
  <c r="N21" i="15" s="1"/>
  <c r="L21" i="15"/>
  <c r="J21" i="15"/>
  <c r="H21" i="15"/>
  <c r="F21" i="15"/>
  <c r="O20" i="15"/>
  <c r="P20" i="15" s="1"/>
  <c r="M20" i="15"/>
  <c r="N20" i="15" s="1"/>
  <c r="L20" i="15"/>
  <c r="J20" i="15"/>
  <c r="H20" i="15"/>
  <c r="F20" i="15"/>
  <c r="O19" i="15"/>
  <c r="P19" i="15" s="1"/>
  <c r="M19" i="15"/>
  <c r="N19" i="15" s="1"/>
  <c r="L19" i="15"/>
  <c r="J19" i="15"/>
  <c r="H19" i="15"/>
  <c r="F19" i="15"/>
  <c r="O18" i="15"/>
  <c r="P18" i="15" s="1"/>
  <c r="M18" i="15"/>
  <c r="N18" i="15" s="1"/>
  <c r="L18" i="15"/>
  <c r="J18" i="15"/>
  <c r="H18" i="15"/>
  <c r="F18" i="15"/>
  <c r="O17" i="15"/>
  <c r="P17" i="15" s="1"/>
  <c r="M17" i="15"/>
  <c r="N17" i="15" s="1"/>
  <c r="L17" i="15"/>
  <c r="J17" i="15"/>
  <c r="H17" i="15"/>
  <c r="F17" i="15"/>
  <c r="O16" i="15"/>
  <c r="P16" i="15" s="1"/>
  <c r="M16" i="15"/>
  <c r="N16" i="15" s="1"/>
  <c r="L16" i="15"/>
  <c r="J16" i="15"/>
  <c r="H16" i="15"/>
  <c r="F16" i="15"/>
  <c r="O15" i="15"/>
  <c r="P15" i="15" s="1"/>
  <c r="M15" i="15"/>
  <c r="N15" i="15" s="1"/>
  <c r="L15" i="15"/>
  <c r="J15" i="15"/>
  <c r="H15" i="15"/>
  <c r="F15" i="15"/>
  <c r="O14" i="15"/>
  <c r="P14" i="15" s="1"/>
  <c r="M14" i="15"/>
  <c r="N14" i="15" s="1"/>
  <c r="L14" i="15"/>
  <c r="J14" i="15"/>
  <c r="H14" i="15"/>
  <c r="F14" i="15"/>
  <c r="O13" i="15"/>
  <c r="P13" i="15" s="1"/>
  <c r="M13" i="15"/>
  <c r="N13" i="15" s="1"/>
  <c r="L13" i="15"/>
  <c r="J13" i="15"/>
  <c r="H13" i="15"/>
  <c r="F13" i="15"/>
  <c r="O12" i="15"/>
  <c r="P12" i="15" s="1"/>
  <c r="M12" i="15"/>
  <c r="N12" i="15" s="1"/>
  <c r="L12" i="15"/>
  <c r="J12" i="15"/>
  <c r="H12" i="15"/>
  <c r="F12" i="15"/>
  <c r="O11" i="15"/>
  <c r="P11" i="15" s="1"/>
  <c r="M11" i="15"/>
  <c r="N11" i="15" s="1"/>
  <c r="L11" i="15"/>
  <c r="J11" i="15"/>
  <c r="H11" i="15"/>
  <c r="F11" i="15"/>
  <c r="O10" i="15"/>
  <c r="P10" i="15" s="1"/>
  <c r="M10" i="15"/>
  <c r="N10" i="15" s="1"/>
  <c r="L10" i="15"/>
  <c r="J10" i="15"/>
  <c r="H10" i="15"/>
  <c r="F10" i="15"/>
  <c r="O9" i="15"/>
  <c r="P9" i="15" s="1"/>
  <c r="M9" i="15"/>
  <c r="N9" i="15" s="1"/>
  <c r="L9" i="15"/>
  <c r="J9" i="15"/>
  <c r="H9" i="15"/>
  <c r="F9" i="15"/>
  <c r="O8" i="15"/>
  <c r="P8" i="15" s="1"/>
  <c r="M8" i="15"/>
  <c r="N8" i="15" s="1"/>
  <c r="L8" i="15"/>
  <c r="J8" i="15"/>
  <c r="H8" i="15"/>
  <c r="F8" i="15"/>
  <c r="O7" i="15"/>
  <c r="P7" i="15" s="1"/>
  <c r="M7" i="15"/>
  <c r="N7" i="15" s="1"/>
  <c r="L7" i="15"/>
  <c r="J7" i="15"/>
  <c r="H7" i="15"/>
  <c r="F7" i="15"/>
  <c r="O6" i="15"/>
  <c r="P6" i="15" s="1"/>
  <c r="M6" i="15"/>
  <c r="N6" i="15" s="1"/>
  <c r="L6" i="15"/>
  <c r="J6" i="15"/>
  <c r="H6" i="15"/>
  <c r="F6" i="15"/>
  <c r="O5" i="15"/>
  <c r="P5" i="15" s="1"/>
  <c r="M5" i="15"/>
  <c r="N5" i="15" s="1"/>
  <c r="L5" i="15"/>
  <c r="J5" i="15"/>
  <c r="H5" i="15"/>
  <c r="F5" i="15"/>
  <c r="J28" i="15" l="1"/>
  <c r="N29" i="15"/>
  <c r="F40" i="15"/>
  <c r="G41" i="15"/>
  <c r="H41" i="15" s="1"/>
  <c r="L28" i="15"/>
  <c r="P29" i="15"/>
  <c r="M28" i="15"/>
  <c r="O28" i="15"/>
  <c r="M41" i="15" l="1"/>
  <c r="N41" i="15" s="1"/>
  <c r="N28" i="15"/>
  <c r="O41" i="15"/>
  <c r="P41" i="15" s="1"/>
  <c r="P28" i="15"/>
  <c r="I135" i="16" l="1"/>
  <c r="H135" i="16"/>
  <c r="G135" i="16"/>
  <c r="F135" i="16"/>
  <c r="E135" i="16"/>
  <c r="D135" i="16"/>
  <c r="I133" i="16"/>
  <c r="F132" i="16"/>
  <c r="F129" i="16"/>
  <c r="E129" i="16"/>
  <c r="K128" i="16"/>
  <c r="J128" i="16"/>
  <c r="I128" i="16"/>
  <c r="H128" i="16"/>
  <c r="L128" i="16" s="1"/>
  <c r="G128" i="16"/>
  <c r="F128" i="16"/>
  <c r="E128" i="16"/>
  <c r="D128" i="16"/>
  <c r="L127" i="16"/>
  <c r="K127" i="16"/>
  <c r="J127" i="16"/>
  <c r="L126" i="16"/>
  <c r="K126" i="16"/>
  <c r="J126" i="16"/>
  <c r="L125" i="16"/>
  <c r="K125" i="16"/>
  <c r="J125" i="16"/>
  <c r="I124" i="16"/>
  <c r="I129" i="16" s="1"/>
  <c r="H124" i="16"/>
  <c r="L124" i="16" s="1"/>
  <c r="G124" i="16"/>
  <c r="G131" i="16" s="1"/>
  <c r="F124" i="16"/>
  <c r="E124" i="16"/>
  <c r="D124" i="16"/>
  <c r="D129" i="16" s="1"/>
  <c r="L123" i="16"/>
  <c r="K123" i="16"/>
  <c r="J123" i="16"/>
  <c r="L122" i="16"/>
  <c r="K122" i="16"/>
  <c r="J122" i="16"/>
  <c r="L121" i="16"/>
  <c r="K121" i="16"/>
  <c r="J121" i="16"/>
  <c r="L120" i="16"/>
  <c r="K120" i="16"/>
  <c r="J120" i="16"/>
  <c r="L119" i="16"/>
  <c r="K119" i="16"/>
  <c r="J119" i="16"/>
  <c r="L118" i="16"/>
  <c r="K118" i="16"/>
  <c r="J118" i="16"/>
  <c r="G116" i="16"/>
  <c r="F116" i="16"/>
  <c r="I115" i="16"/>
  <c r="H115" i="16"/>
  <c r="L115" i="16" s="1"/>
  <c r="G115" i="16"/>
  <c r="F115" i="16"/>
  <c r="E115" i="16"/>
  <c r="D115" i="16"/>
  <c r="L114" i="16"/>
  <c r="K114" i="16"/>
  <c r="J114" i="16"/>
  <c r="I113" i="16"/>
  <c r="H113" i="16"/>
  <c r="H116" i="16" s="1"/>
  <c r="G113" i="16"/>
  <c r="F113" i="16"/>
  <c r="E113" i="16"/>
  <c r="D113" i="16"/>
  <c r="L112" i="16"/>
  <c r="K112" i="16"/>
  <c r="J112" i="16"/>
  <c r="L111" i="16"/>
  <c r="K111" i="16"/>
  <c r="J111" i="16"/>
  <c r="L110" i="16"/>
  <c r="K110" i="16"/>
  <c r="J110" i="16"/>
  <c r="L109" i="16"/>
  <c r="K109" i="16"/>
  <c r="J109" i="16"/>
  <c r="I109" i="16"/>
  <c r="I116" i="16" s="1"/>
  <c r="H109" i="16"/>
  <c r="G109" i="16"/>
  <c r="F109" i="16"/>
  <c r="E109" i="16"/>
  <c r="E116" i="16" s="1"/>
  <c r="D109" i="16"/>
  <c r="D116" i="16" s="1"/>
  <c r="L108" i="16"/>
  <c r="K108" i="16"/>
  <c r="J108" i="16"/>
  <c r="L107" i="16"/>
  <c r="K107" i="16"/>
  <c r="J107" i="16"/>
  <c r="L106" i="16"/>
  <c r="K106" i="16"/>
  <c r="J106" i="16"/>
  <c r="L105" i="16"/>
  <c r="K105" i="16"/>
  <c r="J105" i="16"/>
  <c r="L104" i="16"/>
  <c r="K104" i="16"/>
  <c r="J104" i="16"/>
  <c r="L103" i="16"/>
  <c r="K103" i="16"/>
  <c r="J103" i="16"/>
  <c r="L101" i="16"/>
  <c r="J101" i="16"/>
  <c r="H101" i="16"/>
  <c r="K101" i="16" s="1"/>
  <c r="G101" i="16"/>
  <c r="F101" i="16"/>
  <c r="E101" i="16"/>
  <c r="D101" i="16"/>
  <c r="L100" i="16"/>
  <c r="K100" i="16"/>
  <c r="J100" i="16"/>
  <c r="I100" i="16"/>
  <c r="H100" i="16"/>
  <c r="G100" i="16"/>
  <c r="F100" i="16"/>
  <c r="E100" i="16"/>
  <c r="D100" i="16"/>
  <c r="L99" i="16"/>
  <c r="K99" i="16"/>
  <c r="J99" i="16"/>
  <c r="K98" i="16"/>
  <c r="J98" i="16"/>
  <c r="I98" i="16"/>
  <c r="I101" i="16" s="1"/>
  <c r="H98" i="16"/>
  <c r="L98" i="16" s="1"/>
  <c r="G98" i="16"/>
  <c r="F98" i="16"/>
  <c r="E98" i="16"/>
  <c r="D98" i="16"/>
  <c r="L97" i="16"/>
  <c r="K97" i="16"/>
  <c r="J97" i="16"/>
  <c r="L96" i="16"/>
  <c r="K96" i="16"/>
  <c r="J96" i="16"/>
  <c r="L95" i="16"/>
  <c r="K95" i="16"/>
  <c r="J95" i="16"/>
  <c r="L94" i="16"/>
  <c r="K94" i="16"/>
  <c r="J94" i="16"/>
  <c r="L93" i="16"/>
  <c r="K93" i="16"/>
  <c r="J93" i="16"/>
  <c r="L92" i="16"/>
  <c r="K92" i="16"/>
  <c r="J92" i="16"/>
  <c r="L91" i="16"/>
  <c r="K91" i="16"/>
  <c r="J91" i="16"/>
  <c r="H89" i="16"/>
  <c r="L89" i="16" s="1"/>
  <c r="G89" i="16"/>
  <c r="L88" i="16"/>
  <c r="J88" i="16"/>
  <c r="I88" i="16"/>
  <c r="H88" i="16"/>
  <c r="K88" i="16" s="1"/>
  <c r="G88" i="16"/>
  <c r="F88" i="16"/>
  <c r="E88" i="16"/>
  <c r="D88" i="16"/>
  <c r="L87" i="16"/>
  <c r="K87" i="16"/>
  <c r="J87" i="16"/>
  <c r="L86" i="16"/>
  <c r="K86" i="16"/>
  <c r="J86" i="16"/>
  <c r="L85" i="16"/>
  <c r="K85" i="16"/>
  <c r="J85" i="16"/>
  <c r="L84" i="16"/>
  <c r="K84" i="16"/>
  <c r="J84" i="16"/>
  <c r="K83" i="16"/>
  <c r="J83" i="16"/>
  <c r="I83" i="16"/>
  <c r="I89" i="16" s="1"/>
  <c r="H83" i="16"/>
  <c r="L83" i="16" s="1"/>
  <c r="G83" i="16"/>
  <c r="F83" i="16"/>
  <c r="E83" i="16"/>
  <c r="D83" i="16"/>
  <c r="L82" i="16"/>
  <c r="K82" i="16"/>
  <c r="J82" i="16"/>
  <c r="L81" i="16"/>
  <c r="K81" i="16"/>
  <c r="J81" i="16"/>
  <c r="L80" i="16"/>
  <c r="K80" i="16"/>
  <c r="J80" i="16"/>
  <c r="L79" i="16"/>
  <c r="K79" i="16"/>
  <c r="J79" i="16"/>
  <c r="L78" i="16"/>
  <c r="K78" i="16"/>
  <c r="J78" i="16"/>
  <c r="L77" i="16"/>
  <c r="K77" i="16"/>
  <c r="J77" i="16"/>
  <c r="L76" i="16"/>
  <c r="K76" i="16"/>
  <c r="J76" i="16"/>
  <c r="L75" i="16"/>
  <c r="K75" i="16"/>
  <c r="J75" i="16"/>
  <c r="L74" i="16"/>
  <c r="K74" i="16"/>
  <c r="J74" i="16"/>
  <c r="L73" i="16"/>
  <c r="K73" i="16"/>
  <c r="J73" i="16"/>
  <c r="L72" i="16"/>
  <c r="K72" i="16"/>
  <c r="J72" i="16"/>
  <c r="L71" i="16"/>
  <c r="K71" i="16"/>
  <c r="J71" i="16"/>
  <c r="L70" i="16"/>
  <c r="K70" i="16"/>
  <c r="J70" i="16"/>
  <c r="L69" i="16"/>
  <c r="K69" i="16"/>
  <c r="J69" i="16"/>
  <c r="L68" i="16"/>
  <c r="J68" i="16"/>
  <c r="I68" i="16"/>
  <c r="H68" i="16"/>
  <c r="K68" i="16" s="1"/>
  <c r="G68" i="16"/>
  <c r="F68" i="16"/>
  <c r="F89" i="16" s="1"/>
  <c r="E68" i="16"/>
  <c r="E89" i="16" s="1"/>
  <c r="D68" i="16"/>
  <c r="D89" i="16" s="1"/>
  <c r="L67" i="16"/>
  <c r="K67" i="16"/>
  <c r="J67" i="16"/>
  <c r="L66" i="16"/>
  <c r="K66" i="16"/>
  <c r="J66" i="16"/>
  <c r="L65" i="16"/>
  <c r="K65" i="16"/>
  <c r="J65" i="16"/>
  <c r="L64" i="16"/>
  <c r="K64" i="16"/>
  <c r="J64" i="16"/>
  <c r="L63" i="16"/>
  <c r="K63" i="16"/>
  <c r="J63" i="16"/>
  <c r="L62" i="16"/>
  <c r="K62" i="16"/>
  <c r="J62" i="16"/>
  <c r="L61" i="16"/>
  <c r="K61" i="16"/>
  <c r="J61" i="16"/>
  <c r="L60" i="16"/>
  <c r="K60" i="16"/>
  <c r="J60" i="16"/>
  <c r="L59" i="16"/>
  <c r="K59" i="16"/>
  <c r="J59" i="16"/>
  <c r="L58" i="16"/>
  <c r="K58" i="16"/>
  <c r="J58" i="16"/>
  <c r="L57" i="16"/>
  <c r="K57" i="16"/>
  <c r="J57" i="16"/>
  <c r="L56" i="16"/>
  <c r="K56" i="16"/>
  <c r="J56" i="16"/>
  <c r="L55" i="16"/>
  <c r="K55" i="16"/>
  <c r="J55" i="16"/>
  <c r="L54" i="16"/>
  <c r="K54" i="16"/>
  <c r="J54" i="16"/>
  <c r="L53" i="16"/>
  <c r="K53" i="16"/>
  <c r="J53" i="16"/>
  <c r="G51" i="16"/>
  <c r="F51" i="16"/>
  <c r="I50" i="16"/>
  <c r="H50" i="16"/>
  <c r="H132" i="16" s="1"/>
  <c r="G50" i="16"/>
  <c r="G132" i="16" s="1"/>
  <c r="F50" i="16"/>
  <c r="E50" i="16"/>
  <c r="D50" i="16"/>
  <c r="L49" i="16"/>
  <c r="K49" i="16"/>
  <c r="J49" i="16"/>
  <c r="L48" i="16"/>
  <c r="K48" i="16"/>
  <c r="J48" i="16"/>
  <c r="L47" i="16"/>
  <c r="K47" i="16"/>
  <c r="J47" i="16"/>
  <c r="L46" i="16"/>
  <c r="K46" i="16"/>
  <c r="J46" i="16"/>
  <c r="L45" i="16"/>
  <c r="J45" i="16"/>
  <c r="I45" i="16"/>
  <c r="I51" i="16" s="1"/>
  <c r="H45" i="16"/>
  <c r="K45" i="16" s="1"/>
  <c r="G45" i="16"/>
  <c r="F45" i="16"/>
  <c r="E45" i="16"/>
  <c r="E131" i="16" s="1"/>
  <c r="D45" i="16"/>
  <c r="D131" i="16" s="1"/>
  <c r="L44" i="16"/>
  <c r="K44" i="16"/>
  <c r="J44" i="16"/>
  <c r="L43" i="16"/>
  <c r="K43" i="16"/>
  <c r="J43" i="16"/>
  <c r="L42" i="16"/>
  <c r="K42" i="16"/>
  <c r="J42" i="16"/>
  <c r="L41" i="16"/>
  <c r="K41" i="16"/>
  <c r="J41" i="16"/>
  <c r="L40" i="16"/>
  <c r="K40" i="16"/>
  <c r="J40" i="16"/>
  <c r="L39" i="16"/>
  <c r="K39" i="16"/>
  <c r="J39" i="16"/>
  <c r="L38" i="16"/>
  <c r="K38" i="16"/>
  <c r="J38" i="16"/>
  <c r="L37" i="16"/>
  <c r="K37" i="16"/>
  <c r="J37" i="16"/>
  <c r="L34" i="16"/>
  <c r="K34" i="16"/>
  <c r="J34" i="16"/>
  <c r="I34" i="16"/>
  <c r="H34" i="16"/>
  <c r="H133" i="16" s="1"/>
  <c r="G34" i="16"/>
  <c r="G133" i="16" s="1"/>
  <c r="F34" i="16"/>
  <c r="F133" i="16" s="1"/>
  <c r="E34" i="16"/>
  <c r="E133" i="16" s="1"/>
  <c r="D34" i="16"/>
  <c r="D133" i="16" s="1"/>
  <c r="L33" i="16"/>
  <c r="K33" i="16"/>
  <c r="J33" i="16"/>
  <c r="L32" i="16"/>
  <c r="K32" i="16"/>
  <c r="J32" i="16"/>
  <c r="L31" i="16"/>
  <c r="K31" i="16"/>
  <c r="J31" i="16"/>
  <c r="L30" i="16"/>
  <c r="J30" i="16"/>
  <c r="I30" i="16"/>
  <c r="I132" i="16" s="1"/>
  <c r="H30" i="16"/>
  <c r="K30" i="16" s="1"/>
  <c r="G30" i="16"/>
  <c r="F30" i="16"/>
  <c r="E30" i="16"/>
  <c r="E132" i="16" s="1"/>
  <c r="D30" i="16"/>
  <c r="D132" i="16" s="1"/>
  <c r="L29" i="16"/>
  <c r="K29" i="16"/>
  <c r="J29" i="16"/>
  <c r="L28" i="16"/>
  <c r="K28" i="16"/>
  <c r="J28" i="16"/>
  <c r="L27" i="16"/>
  <c r="K27" i="16"/>
  <c r="J27" i="16"/>
  <c r="L26" i="16"/>
  <c r="K26" i="16"/>
  <c r="J26" i="16"/>
  <c r="L25" i="16"/>
  <c r="K25" i="16"/>
  <c r="J25" i="16"/>
  <c r="L24" i="16"/>
  <c r="K24" i="16"/>
  <c r="J24" i="16"/>
  <c r="L23" i="16"/>
  <c r="K23" i="16"/>
  <c r="J23" i="16"/>
  <c r="L22" i="16"/>
  <c r="K22" i="16"/>
  <c r="J22" i="16"/>
  <c r="L21" i="16"/>
  <c r="K21" i="16"/>
  <c r="J21" i="16"/>
  <c r="L20" i="16"/>
  <c r="K20" i="16"/>
  <c r="J20" i="16"/>
  <c r="L19" i="16"/>
  <c r="K19" i="16"/>
  <c r="J19" i="16"/>
  <c r="L18" i="16"/>
  <c r="K18" i="16"/>
  <c r="J18" i="16"/>
  <c r="K17" i="16"/>
  <c r="J17" i="16"/>
  <c r="I17" i="16"/>
  <c r="I35" i="16" s="1"/>
  <c r="H17" i="16"/>
  <c r="L17" i="16" s="1"/>
  <c r="G17" i="16"/>
  <c r="G35" i="16" s="1"/>
  <c r="F17" i="16"/>
  <c r="F131" i="16" s="1"/>
  <c r="E17" i="16"/>
  <c r="E35" i="16" s="1"/>
  <c r="D17" i="16"/>
  <c r="D35" i="16" s="1"/>
  <c r="L16" i="16"/>
  <c r="K16" i="16"/>
  <c r="J16" i="16"/>
  <c r="L15" i="16"/>
  <c r="K15" i="16"/>
  <c r="J15" i="16"/>
  <c r="L14" i="16"/>
  <c r="K14" i="16"/>
  <c r="J14" i="16"/>
  <c r="L13" i="16"/>
  <c r="K13" i="16"/>
  <c r="J13" i="16"/>
  <c r="L12" i="16"/>
  <c r="K12" i="16"/>
  <c r="J12" i="16"/>
  <c r="L11" i="16"/>
  <c r="K11" i="16"/>
  <c r="J11" i="16"/>
  <c r="L10" i="16"/>
  <c r="K10" i="16"/>
  <c r="J10" i="16"/>
  <c r="L9" i="16"/>
  <c r="K9" i="16"/>
  <c r="J9" i="16"/>
  <c r="L8" i="16"/>
  <c r="K8" i="16"/>
  <c r="J8" i="16"/>
  <c r="L7" i="16"/>
  <c r="K7" i="16"/>
  <c r="J7" i="16"/>
  <c r="L6" i="16"/>
  <c r="K6" i="16"/>
  <c r="J6" i="16"/>
  <c r="L5" i="16"/>
  <c r="K5" i="16"/>
  <c r="J5" i="16"/>
  <c r="L4" i="16"/>
  <c r="K4" i="16"/>
  <c r="J4" i="16"/>
  <c r="L133" i="16" l="1"/>
  <c r="K133" i="16"/>
  <c r="J133" i="16"/>
  <c r="I134" i="16"/>
  <c r="J132" i="16"/>
  <c r="K132" i="16"/>
  <c r="L132" i="16"/>
  <c r="J116" i="16"/>
  <c r="L116" i="16"/>
  <c r="K116" i="16"/>
  <c r="D134" i="16"/>
  <c r="G134" i="16"/>
  <c r="J50" i="16"/>
  <c r="J89" i="16"/>
  <c r="J113" i="16"/>
  <c r="J115" i="16"/>
  <c r="J124" i="16"/>
  <c r="G129" i="16"/>
  <c r="K50" i="16"/>
  <c r="K89" i="16"/>
  <c r="K113" i="16"/>
  <c r="K115" i="16"/>
  <c r="K124" i="16"/>
  <c r="H129" i="16"/>
  <c r="F35" i="16"/>
  <c r="F134" i="16" s="1"/>
  <c r="H131" i="16"/>
  <c r="I131" i="16"/>
  <c r="L50" i="16"/>
  <c r="L113" i="16"/>
  <c r="D51" i="16"/>
  <c r="H35" i="16"/>
  <c r="E51" i="16"/>
  <c r="E134" i="16" s="1"/>
  <c r="H51" i="16"/>
  <c r="G11" i="2"/>
  <c r="F11" i="2"/>
  <c r="E11" i="2"/>
  <c r="D11" i="2"/>
  <c r="C11" i="2"/>
  <c r="B11" i="2"/>
  <c r="S22" i="9"/>
  <c r="U22" i="9" s="1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T21" i="9"/>
  <c r="V21" i="9" s="1"/>
  <c r="S21" i="9"/>
  <c r="U21" i="9" s="1"/>
  <c r="U20" i="9"/>
  <c r="T20" i="9"/>
  <c r="V20" i="9" s="1"/>
  <c r="S20" i="9"/>
  <c r="U19" i="9"/>
  <c r="T19" i="9"/>
  <c r="T22" i="9" s="1"/>
  <c r="V22" i="9" s="1"/>
  <c r="S19" i="9"/>
  <c r="T18" i="9"/>
  <c r="V18" i="9" s="1"/>
  <c r="R18" i="9"/>
  <c r="R23" i="9" s="1"/>
  <c r="Q18" i="9"/>
  <c r="Q23" i="9" s="1"/>
  <c r="P18" i="9"/>
  <c r="P23" i="9" s="1"/>
  <c r="O18" i="9"/>
  <c r="O23" i="9" s="1"/>
  <c r="N18" i="9"/>
  <c r="N23" i="9" s="1"/>
  <c r="M18" i="9"/>
  <c r="M23" i="9" s="1"/>
  <c r="L18" i="9"/>
  <c r="L23" i="9" s="1"/>
  <c r="K18" i="9"/>
  <c r="K23" i="9" s="1"/>
  <c r="J18" i="9"/>
  <c r="J23" i="9" s="1"/>
  <c r="I18" i="9"/>
  <c r="I23" i="9" s="1"/>
  <c r="H18" i="9"/>
  <c r="H23" i="9" s="1"/>
  <c r="G18" i="9"/>
  <c r="G23" i="9" s="1"/>
  <c r="F18" i="9"/>
  <c r="F23" i="9" s="1"/>
  <c r="E18" i="9"/>
  <c r="E23" i="9" s="1"/>
  <c r="V17" i="9"/>
  <c r="T17" i="9"/>
  <c r="S17" i="9"/>
  <c r="U17" i="9" s="1"/>
  <c r="V16" i="9"/>
  <c r="U16" i="9"/>
  <c r="T16" i="9"/>
  <c r="S16" i="9"/>
  <c r="V15" i="9"/>
  <c r="T15" i="9"/>
  <c r="S15" i="9"/>
  <c r="S18" i="9" s="1"/>
  <c r="R14" i="9"/>
  <c r="Q14" i="9"/>
  <c r="N14" i="9"/>
  <c r="G14" i="9"/>
  <c r="F14" i="9"/>
  <c r="E14" i="9"/>
  <c r="T13" i="9"/>
  <c r="V13" i="9" s="1"/>
  <c r="R13" i="9"/>
  <c r="Q13" i="9"/>
  <c r="P13" i="9"/>
  <c r="O13" i="9"/>
  <c r="N13" i="9"/>
  <c r="M13" i="9"/>
  <c r="L13" i="9"/>
  <c r="L14" i="9" s="1"/>
  <c r="K13" i="9"/>
  <c r="J13" i="9"/>
  <c r="I13" i="9"/>
  <c r="H13" i="9"/>
  <c r="G13" i="9"/>
  <c r="F13" i="9"/>
  <c r="E13" i="9"/>
  <c r="V12" i="9"/>
  <c r="T12" i="9"/>
  <c r="S12" i="9"/>
  <c r="U12" i="9" s="1"/>
  <c r="R11" i="9"/>
  <c r="Q11" i="9"/>
  <c r="P11" i="9"/>
  <c r="P14" i="9" s="1"/>
  <c r="O11" i="9"/>
  <c r="O14" i="9" s="1"/>
  <c r="N11" i="9"/>
  <c r="M11" i="9"/>
  <c r="M14" i="9" s="1"/>
  <c r="L11" i="9"/>
  <c r="K11" i="9"/>
  <c r="K14" i="9" s="1"/>
  <c r="J11" i="9"/>
  <c r="J14" i="9" s="1"/>
  <c r="I11" i="9"/>
  <c r="I14" i="9" s="1"/>
  <c r="H11" i="9"/>
  <c r="H14" i="9" s="1"/>
  <c r="G11" i="9"/>
  <c r="F11" i="9"/>
  <c r="E11" i="9"/>
  <c r="U10" i="9"/>
  <c r="T10" i="9"/>
  <c r="T11" i="9" s="1"/>
  <c r="S10" i="9"/>
  <c r="S11" i="9" s="1"/>
  <c r="P9" i="9"/>
  <c r="P24" i="9" s="1"/>
  <c r="I9" i="9"/>
  <c r="H9" i="9"/>
  <c r="G9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T7" i="9"/>
  <c r="V7" i="9" s="1"/>
  <c r="S7" i="9"/>
  <c r="U7" i="9" s="1"/>
  <c r="T6" i="9"/>
  <c r="V6" i="9" s="1"/>
  <c r="R6" i="9"/>
  <c r="R9" i="9" s="1"/>
  <c r="R24" i="9" s="1"/>
  <c r="Q6" i="9"/>
  <c r="Q9" i="9" s="1"/>
  <c r="Q24" i="9" s="1"/>
  <c r="P6" i="9"/>
  <c r="O6" i="9"/>
  <c r="O9" i="9" s="1"/>
  <c r="O24" i="9" s="1"/>
  <c r="N6" i="9"/>
  <c r="N9" i="9" s="1"/>
  <c r="N24" i="9" s="1"/>
  <c r="M6" i="9"/>
  <c r="M9" i="9" s="1"/>
  <c r="M24" i="9" s="1"/>
  <c r="L6" i="9"/>
  <c r="L9" i="9" s="1"/>
  <c r="L24" i="9" s="1"/>
  <c r="K6" i="9"/>
  <c r="K9" i="9" s="1"/>
  <c r="K24" i="9" s="1"/>
  <c r="J6" i="9"/>
  <c r="J9" i="9" s="1"/>
  <c r="J24" i="9" s="1"/>
  <c r="I6" i="9"/>
  <c r="H6" i="9"/>
  <c r="G6" i="9"/>
  <c r="F6" i="9"/>
  <c r="F9" i="9" s="1"/>
  <c r="F24" i="9" s="1"/>
  <c r="E6" i="9"/>
  <c r="E9" i="9" s="1"/>
  <c r="E24" i="9" s="1"/>
  <c r="V5" i="9"/>
  <c r="T5" i="9"/>
  <c r="S5" i="9"/>
  <c r="U5" i="9" s="1"/>
  <c r="L79" i="11"/>
  <c r="K79" i="11"/>
  <c r="J79" i="11"/>
  <c r="I79" i="11"/>
  <c r="R78" i="11"/>
  <c r="R79" i="11" s="1"/>
  <c r="Q78" i="11"/>
  <c r="P78" i="11"/>
  <c r="O78" i="11"/>
  <c r="N78" i="11"/>
  <c r="M78" i="11"/>
  <c r="L78" i="11"/>
  <c r="K78" i="11"/>
  <c r="J78" i="11"/>
  <c r="I78" i="11"/>
  <c r="H78" i="11"/>
  <c r="H79" i="11" s="1"/>
  <c r="G78" i="11"/>
  <c r="G79" i="11" s="1"/>
  <c r="F78" i="11"/>
  <c r="F79" i="11" s="1"/>
  <c r="E78" i="11"/>
  <c r="V77" i="11"/>
  <c r="U77" i="11"/>
  <c r="T77" i="11"/>
  <c r="S77" i="11"/>
  <c r="V76" i="11"/>
  <c r="U76" i="11"/>
  <c r="T76" i="11"/>
  <c r="S76" i="11"/>
  <c r="T75" i="11"/>
  <c r="V75" i="11" s="1"/>
  <c r="S75" i="11"/>
  <c r="S78" i="11" s="1"/>
  <c r="U78" i="11" s="1"/>
  <c r="U74" i="11"/>
  <c r="T74" i="11"/>
  <c r="T78" i="11" s="1"/>
  <c r="V78" i="11" s="1"/>
  <c r="S74" i="11"/>
  <c r="R73" i="11"/>
  <c r="Q73" i="11"/>
  <c r="Q79" i="11" s="1"/>
  <c r="P73" i="11"/>
  <c r="P79" i="11" s="1"/>
  <c r="O73" i="11"/>
  <c r="O79" i="11" s="1"/>
  <c r="N73" i="11"/>
  <c r="N79" i="11" s="1"/>
  <c r="M73" i="11"/>
  <c r="M79" i="11" s="1"/>
  <c r="L73" i="11"/>
  <c r="K73" i="11"/>
  <c r="J73" i="11"/>
  <c r="I73" i="11"/>
  <c r="H73" i="11"/>
  <c r="G73" i="11"/>
  <c r="F73" i="11"/>
  <c r="E73" i="11"/>
  <c r="E79" i="11" s="1"/>
  <c r="U72" i="11"/>
  <c r="T72" i="11"/>
  <c r="V72" i="11" s="1"/>
  <c r="S72" i="11"/>
  <c r="V71" i="11"/>
  <c r="U71" i="11"/>
  <c r="T71" i="11"/>
  <c r="S71" i="11"/>
  <c r="V70" i="11"/>
  <c r="T70" i="11"/>
  <c r="S70" i="11"/>
  <c r="U70" i="11" s="1"/>
  <c r="U69" i="11"/>
  <c r="T69" i="11"/>
  <c r="V69" i="11" s="1"/>
  <c r="S69" i="11"/>
  <c r="V68" i="11"/>
  <c r="U68" i="11"/>
  <c r="T68" i="11"/>
  <c r="T73" i="11" s="1"/>
  <c r="S68" i="11"/>
  <c r="S73" i="11" s="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V65" i="11"/>
  <c r="T65" i="11"/>
  <c r="S65" i="11"/>
  <c r="U65" i="11" s="1"/>
  <c r="U64" i="11"/>
  <c r="T64" i="11"/>
  <c r="V64" i="11" s="1"/>
  <c r="S64" i="11"/>
  <c r="V63" i="11"/>
  <c r="U63" i="11"/>
  <c r="T63" i="11"/>
  <c r="S63" i="11"/>
  <c r="V62" i="11"/>
  <c r="T62" i="11"/>
  <c r="S62" i="11"/>
  <c r="U62" i="11" s="1"/>
  <c r="U61" i="11"/>
  <c r="T61" i="11"/>
  <c r="T66" i="11" s="1"/>
  <c r="V66" i="11" s="1"/>
  <c r="S61" i="11"/>
  <c r="S66" i="11" s="1"/>
  <c r="U66" i="11" s="1"/>
  <c r="V60" i="11"/>
  <c r="U60" i="11"/>
  <c r="T60" i="11"/>
  <c r="S60" i="11"/>
  <c r="R59" i="11"/>
  <c r="R67" i="11" s="1"/>
  <c r="Q59" i="11"/>
  <c r="Q67" i="11" s="1"/>
  <c r="P59" i="11"/>
  <c r="P67" i="11" s="1"/>
  <c r="O59" i="11"/>
  <c r="O67" i="11" s="1"/>
  <c r="N59" i="11"/>
  <c r="N67" i="11" s="1"/>
  <c r="M59" i="11"/>
  <c r="M67" i="11" s="1"/>
  <c r="L59" i="11"/>
  <c r="L67" i="11" s="1"/>
  <c r="K59" i="11"/>
  <c r="K67" i="11" s="1"/>
  <c r="J59" i="11"/>
  <c r="J67" i="11" s="1"/>
  <c r="I59" i="11"/>
  <c r="I67" i="11" s="1"/>
  <c r="H59" i="11"/>
  <c r="H67" i="11" s="1"/>
  <c r="G59" i="11"/>
  <c r="G67" i="11" s="1"/>
  <c r="F59" i="11"/>
  <c r="F67" i="11" s="1"/>
  <c r="E59" i="11"/>
  <c r="E67" i="11" s="1"/>
  <c r="V58" i="11"/>
  <c r="U58" i="11"/>
  <c r="T58" i="11"/>
  <c r="S58" i="11"/>
  <c r="V57" i="11"/>
  <c r="U57" i="11"/>
  <c r="T57" i="11"/>
  <c r="S57" i="11"/>
  <c r="T56" i="11"/>
  <c r="V56" i="11" s="1"/>
  <c r="S56" i="11"/>
  <c r="U56" i="11" s="1"/>
  <c r="V55" i="11"/>
  <c r="U55" i="11"/>
  <c r="T55" i="11"/>
  <c r="S55" i="11"/>
  <c r="V54" i="11"/>
  <c r="U54" i="11"/>
  <c r="T54" i="11"/>
  <c r="S54" i="11"/>
  <c r="T53" i="11"/>
  <c r="V53" i="11" s="1"/>
  <c r="S53" i="11"/>
  <c r="U53" i="11" s="1"/>
  <c r="V52" i="11"/>
  <c r="U52" i="11"/>
  <c r="T52" i="11"/>
  <c r="S52" i="11"/>
  <c r="V51" i="11"/>
  <c r="U51" i="11"/>
  <c r="T51" i="11"/>
  <c r="S51" i="11"/>
  <c r="T50" i="11"/>
  <c r="V50" i="11" s="1"/>
  <c r="S50" i="11"/>
  <c r="U50" i="11" s="1"/>
  <c r="V49" i="11"/>
  <c r="U49" i="11"/>
  <c r="T49" i="11"/>
  <c r="S49" i="11"/>
  <c r="V48" i="11"/>
  <c r="U48" i="11"/>
  <c r="T48" i="11"/>
  <c r="S48" i="11"/>
  <c r="T47" i="11"/>
  <c r="V47" i="11" s="1"/>
  <c r="S47" i="11"/>
  <c r="U47" i="11" s="1"/>
  <c r="V46" i="11"/>
  <c r="U46" i="11"/>
  <c r="T46" i="11"/>
  <c r="S46" i="11"/>
  <c r="V45" i="11"/>
  <c r="U45" i="11"/>
  <c r="T45" i="11"/>
  <c r="S45" i="11"/>
  <c r="T44" i="11"/>
  <c r="V44" i="11" s="1"/>
  <c r="S44" i="11"/>
  <c r="U44" i="11" s="1"/>
  <c r="V43" i="11"/>
  <c r="U43" i="11"/>
  <c r="T43" i="11"/>
  <c r="S43" i="11"/>
  <c r="V42" i="11"/>
  <c r="U42" i="11"/>
  <c r="T42" i="11"/>
  <c r="S42" i="11"/>
  <c r="T41" i="11"/>
  <c r="V41" i="11" s="1"/>
  <c r="S41" i="11"/>
  <c r="U41" i="11" s="1"/>
  <c r="V40" i="11"/>
  <c r="U40" i="11"/>
  <c r="T40" i="11"/>
  <c r="S40" i="11"/>
  <c r="V39" i="11"/>
  <c r="U39" i="11"/>
  <c r="T39" i="11"/>
  <c r="S39" i="11"/>
  <c r="T38" i="11"/>
  <c r="T59" i="11" s="1"/>
  <c r="S38" i="11"/>
  <c r="S59" i="11" s="1"/>
  <c r="L37" i="11"/>
  <c r="K37" i="11"/>
  <c r="J37" i="11"/>
  <c r="I37" i="11"/>
  <c r="I80" i="11" s="1"/>
  <c r="R36" i="11"/>
  <c r="Q36" i="11"/>
  <c r="P36" i="11"/>
  <c r="O36" i="11"/>
  <c r="N36" i="11"/>
  <c r="M36" i="11"/>
  <c r="M37" i="11" s="1"/>
  <c r="M80" i="11" s="1"/>
  <c r="L36" i="11"/>
  <c r="K36" i="11"/>
  <c r="J36" i="11"/>
  <c r="I36" i="11"/>
  <c r="H36" i="11"/>
  <c r="G36" i="11"/>
  <c r="F36" i="11"/>
  <c r="E36" i="11"/>
  <c r="V35" i="11"/>
  <c r="U35" i="11"/>
  <c r="T35" i="11"/>
  <c r="S35" i="11"/>
  <c r="V34" i="11"/>
  <c r="U34" i="11"/>
  <c r="T34" i="11"/>
  <c r="S34" i="11"/>
  <c r="T33" i="11"/>
  <c r="V33" i="11" s="1"/>
  <c r="S33" i="11"/>
  <c r="U33" i="11" s="1"/>
  <c r="V32" i="11"/>
  <c r="U32" i="11"/>
  <c r="T32" i="11"/>
  <c r="S32" i="11"/>
  <c r="S36" i="11" s="1"/>
  <c r="U36" i="11" s="1"/>
  <c r="V31" i="11"/>
  <c r="U31" i="11"/>
  <c r="T31" i="11"/>
  <c r="T36" i="11" s="1"/>
  <c r="V36" i="11" s="1"/>
  <c r="S31" i="11"/>
  <c r="R30" i="11"/>
  <c r="R37" i="11" s="1"/>
  <c r="Q30" i="11"/>
  <c r="Q37" i="11" s="1"/>
  <c r="P30" i="11"/>
  <c r="P37" i="11" s="1"/>
  <c r="O30" i="11"/>
  <c r="O37" i="11" s="1"/>
  <c r="O80" i="11" s="1"/>
  <c r="N30" i="11"/>
  <c r="N37" i="11" s="1"/>
  <c r="M30" i="11"/>
  <c r="L30" i="11"/>
  <c r="K30" i="11"/>
  <c r="J30" i="11"/>
  <c r="I30" i="11"/>
  <c r="H30" i="11"/>
  <c r="H37" i="11" s="1"/>
  <c r="H80" i="11" s="1"/>
  <c r="G30" i="11"/>
  <c r="G37" i="11" s="1"/>
  <c r="G80" i="11" s="1"/>
  <c r="F30" i="11"/>
  <c r="F37" i="11" s="1"/>
  <c r="E30" i="11"/>
  <c r="E37" i="11" s="1"/>
  <c r="V29" i="11"/>
  <c r="U29" i="11"/>
  <c r="T29" i="11"/>
  <c r="S29" i="11"/>
  <c r="V28" i="11"/>
  <c r="T28" i="11"/>
  <c r="S28" i="11"/>
  <c r="U28" i="11" s="1"/>
  <c r="U27" i="11"/>
  <c r="T27" i="11"/>
  <c r="V27" i="11" s="1"/>
  <c r="S27" i="11"/>
  <c r="V26" i="11"/>
  <c r="U26" i="11"/>
  <c r="T26" i="11"/>
  <c r="S26" i="11"/>
  <c r="V25" i="11"/>
  <c r="T25" i="11"/>
  <c r="S25" i="11"/>
  <c r="U25" i="11" s="1"/>
  <c r="U24" i="11"/>
  <c r="T24" i="11"/>
  <c r="V24" i="11" s="1"/>
  <c r="S24" i="11"/>
  <c r="V23" i="11"/>
  <c r="U23" i="11"/>
  <c r="T23" i="11"/>
  <c r="S23" i="11"/>
  <c r="V22" i="11"/>
  <c r="T22" i="11"/>
  <c r="S22" i="11"/>
  <c r="U22" i="11" s="1"/>
  <c r="U21" i="11"/>
  <c r="T21" i="11"/>
  <c r="V21" i="11" s="1"/>
  <c r="S21" i="11"/>
  <c r="V20" i="11"/>
  <c r="U20" i="11"/>
  <c r="T20" i="11"/>
  <c r="S20" i="11"/>
  <c r="V19" i="11"/>
  <c r="T19" i="11"/>
  <c r="S19" i="11"/>
  <c r="U19" i="11" s="1"/>
  <c r="U18" i="11"/>
  <c r="T18" i="11"/>
  <c r="V18" i="11" s="1"/>
  <c r="S18" i="11"/>
  <c r="V17" i="11"/>
  <c r="U17" i="11"/>
  <c r="T17" i="11"/>
  <c r="S17" i="11"/>
  <c r="V16" i="11"/>
  <c r="T16" i="11"/>
  <c r="S16" i="11"/>
  <c r="U16" i="11" s="1"/>
  <c r="U15" i="11"/>
  <c r="T15" i="11"/>
  <c r="V15" i="11" s="1"/>
  <c r="S15" i="11"/>
  <c r="V14" i="11"/>
  <c r="U14" i="11"/>
  <c r="T14" i="11"/>
  <c r="S14" i="11"/>
  <c r="V13" i="11"/>
  <c r="T13" i="11"/>
  <c r="S13" i="11"/>
  <c r="U13" i="11" s="1"/>
  <c r="U12" i="11"/>
  <c r="T12" i="11"/>
  <c r="V12" i="11" s="1"/>
  <c r="S12" i="11"/>
  <c r="V11" i="11"/>
  <c r="U11" i="11"/>
  <c r="T11" i="11"/>
  <c r="S11" i="11"/>
  <c r="V10" i="11"/>
  <c r="T10" i="11"/>
  <c r="S10" i="11"/>
  <c r="U10" i="11" s="1"/>
  <c r="U9" i="11"/>
  <c r="T9" i="11"/>
  <c r="V9" i="11" s="1"/>
  <c r="S9" i="11"/>
  <c r="V8" i="11"/>
  <c r="U8" i="11"/>
  <c r="T8" i="11"/>
  <c r="S8" i="11"/>
  <c r="V7" i="11"/>
  <c r="T7" i="11"/>
  <c r="S7" i="11"/>
  <c r="U7" i="11" s="1"/>
  <c r="U6" i="11"/>
  <c r="T6" i="11"/>
  <c r="T30" i="11" s="1"/>
  <c r="S6" i="11"/>
  <c r="S30" i="11" s="1"/>
  <c r="V5" i="11"/>
  <c r="U5" i="11"/>
  <c r="T5" i="11"/>
  <c r="S5" i="11"/>
  <c r="R91" i="12"/>
  <c r="P91" i="12"/>
  <c r="K91" i="12"/>
  <c r="G91" i="12"/>
  <c r="F91" i="12"/>
  <c r="R90" i="12"/>
  <c r="Q90" i="12"/>
  <c r="Q91" i="12" s="1"/>
  <c r="P90" i="12"/>
  <c r="O90" i="12"/>
  <c r="N90" i="12"/>
  <c r="M90" i="12"/>
  <c r="L90" i="12"/>
  <c r="K90" i="12"/>
  <c r="J90" i="12"/>
  <c r="I90" i="12"/>
  <c r="H90" i="12"/>
  <c r="G90" i="12"/>
  <c r="F90" i="12"/>
  <c r="E90" i="12"/>
  <c r="E91" i="12" s="1"/>
  <c r="T89" i="12"/>
  <c r="T90" i="12" s="1"/>
  <c r="V90" i="12" s="1"/>
  <c r="S89" i="12"/>
  <c r="S90" i="12" s="1"/>
  <c r="U90" i="12" s="1"/>
  <c r="R88" i="12"/>
  <c r="Q88" i="12"/>
  <c r="P88" i="12"/>
  <c r="O88" i="12"/>
  <c r="O91" i="12" s="1"/>
  <c r="N88" i="12"/>
  <c r="N91" i="12" s="1"/>
  <c r="M88" i="12"/>
  <c r="M91" i="12" s="1"/>
  <c r="L88" i="12"/>
  <c r="L91" i="12" s="1"/>
  <c r="K88" i="12"/>
  <c r="J88" i="12"/>
  <c r="J91" i="12" s="1"/>
  <c r="I88" i="12"/>
  <c r="I91" i="12" s="1"/>
  <c r="H88" i="12"/>
  <c r="H91" i="12" s="1"/>
  <c r="G88" i="12"/>
  <c r="F88" i="12"/>
  <c r="E88" i="12"/>
  <c r="U87" i="12"/>
  <c r="T87" i="12"/>
  <c r="V87" i="12" s="1"/>
  <c r="S87" i="12"/>
  <c r="T86" i="12"/>
  <c r="T88" i="12" s="1"/>
  <c r="S86" i="12"/>
  <c r="U86" i="12" s="1"/>
  <c r="V85" i="12"/>
  <c r="T85" i="12"/>
  <c r="S85" i="12"/>
  <c r="U85" i="12" s="1"/>
  <c r="U84" i="12"/>
  <c r="T84" i="12"/>
  <c r="V84" i="12" s="1"/>
  <c r="S84" i="12"/>
  <c r="S88" i="12" s="1"/>
  <c r="M83" i="12"/>
  <c r="I83" i="12"/>
  <c r="H83" i="12"/>
  <c r="S82" i="12"/>
  <c r="U82" i="12" s="1"/>
  <c r="R82" i="12"/>
  <c r="Q82" i="12"/>
  <c r="P82" i="12"/>
  <c r="O82" i="12"/>
  <c r="N82" i="12"/>
  <c r="M82" i="12"/>
  <c r="L82" i="12"/>
  <c r="K82" i="12"/>
  <c r="J82" i="12"/>
  <c r="I82" i="12"/>
  <c r="H82" i="12"/>
  <c r="G82" i="12"/>
  <c r="G83" i="12" s="1"/>
  <c r="F82" i="12"/>
  <c r="E82" i="12"/>
  <c r="T81" i="12"/>
  <c r="S81" i="12"/>
  <c r="U81" i="12" s="1"/>
  <c r="V80" i="12"/>
  <c r="U80" i="12"/>
  <c r="T80" i="12"/>
  <c r="S80" i="12"/>
  <c r="T79" i="12"/>
  <c r="V79" i="12" s="1"/>
  <c r="S79" i="12"/>
  <c r="U79" i="12" s="1"/>
  <c r="T78" i="12"/>
  <c r="S78" i="12"/>
  <c r="U78" i="12" s="1"/>
  <c r="U77" i="12"/>
  <c r="T77" i="12"/>
  <c r="T82" i="12" s="1"/>
  <c r="V82" i="12" s="1"/>
  <c r="S77" i="12"/>
  <c r="R76" i="12"/>
  <c r="R83" i="12" s="1"/>
  <c r="Q76" i="12"/>
  <c r="Q83" i="12" s="1"/>
  <c r="P76" i="12"/>
  <c r="P83" i="12" s="1"/>
  <c r="O76" i="12"/>
  <c r="O83" i="12" s="1"/>
  <c r="N76" i="12"/>
  <c r="N83" i="12" s="1"/>
  <c r="M76" i="12"/>
  <c r="L76" i="12"/>
  <c r="L83" i="12" s="1"/>
  <c r="K76" i="12"/>
  <c r="K83" i="12" s="1"/>
  <c r="J76" i="12"/>
  <c r="J83" i="12" s="1"/>
  <c r="I76" i="12"/>
  <c r="H76" i="12"/>
  <c r="G76" i="12"/>
  <c r="F76" i="12"/>
  <c r="F83" i="12" s="1"/>
  <c r="E76" i="12"/>
  <c r="E83" i="12" s="1"/>
  <c r="T75" i="12"/>
  <c r="V75" i="12" s="1"/>
  <c r="S75" i="12"/>
  <c r="U75" i="12" s="1"/>
  <c r="U74" i="12"/>
  <c r="T74" i="12"/>
  <c r="S74" i="12"/>
  <c r="T73" i="12"/>
  <c r="V73" i="12" s="1"/>
  <c r="S73" i="12"/>
  <c r="U73" i="12" s="1"/>
  <c r="V72" i="12"/>
  <c r="T72" i="12"/>
  <c r="S72" i="12"/>
  <c r="U72" i="12" s="1"/>
  <c r="V71" i="12"/>
  <c r="U71" i="12"/>
  <c r="T71" i="12"/>
  <c r="S71" i="12"/>
  <c r="T70" i="12"/>
  <c r="V70" i="12" s="1"/>
  <c r="S70" i="12"/>
  <c r="U70" i="12" s="1"/>
  <c r="V69" i="12"/>
  <c r="T69" i="12"/>
  <c r="S69" i="12"/>
  <c r="U69" i="12" s="1"/>
  <c r="V68" i="12"/>
  <c r="U68" i="12"/>
  <c r="T68" i="12"/>
  <c r="S68" i="12"/>
  <c r="T67" i="12"/>
  <c r="V67" i="12" s="1"/>
  <c r="S67" i="12"/>
  <c r="U67" i="12" s="1"/>
  <c r="V66" i="12"/>
  <c r="T66" i="12"/>
  <c r="S66" i="12"/>
  <c r="U66" i="12" s="1"/>
  <c r="U65" i="12"/>
  <c r="T65" i="12"/>
  <c r="S65" i="12"/>
  <c r="T64" i="12"/>
  <c r="V64" i="12" s="1"/>
  <c r="S64" i="12"/>
  <c r="U64" i="12" s="1"/>
  <c r="V63" i="12"/>
  <c r="U63" i="12"/>
  <c r="T63" i="12"/>
  <c r="S63" i="12"/>
  <c r="U62" i="12"/>
  <c r="T62" i="12"/>
  <c r="V62" i="12" s="1"/>
  <c r="S62" i="12"/>
  <c r="U61" i="12"/>
  <c r="T61" i="12"/>
  <c r="V61" i="12" s="1"/>
  <c r="S61" i="12"/>
  <c r="U60" i="12"/>
  <c r="T60" i="12"/>
  <c r="S60" i="12"/>
  <c r="T59" i="12"/>
  <c r="V59" i="12" s="1"/>
  <c r="S59" i="12"/>
  <c r="U59" i="12" s="1"/>
  <c r="T58" i="12"/>
  <c r="V58" i="12" s="1"/>
  <c r="S58" i="12"/>
  <c r="U58" i="12" s="1"/>
  <c r="U57" i="12"/>
  <c r="T57" i="12"/>
  <c r="V57" i="12" s="1"/>
  <c r="S57" i="12"/>
  <c r="T56" i="12"/>
  <c r="V56" i="12" s="1"/>
  <c r="S56" i="12"/>
  <c r="U56" i="12" s="1"/>
  <c r="T55" i="12"/>
  <c r="V55" i="12" s="1"/>
  <c r="S55" i="12"/>
  <c r="U55" i="12" s="1"/>
  <c r="U54" i="12"/>
  <c r="T54" i="12"/>
  <c r="V54" i="12" s="1"/>
  <c r="S54" i="12"/>
  <c r="T53" i="12"/>
  <c r="V53" i="12" s="1"/>
  <c r="S53" i="12"/>
  <c r="U53" i="12" s="1"/>
  <c r="T52" i="12"/>
  <c r="V52" i="12" s="1"/>
  <c r="S52" i="12"/>
  <c r="U52" i="12" s="1"/>
  <c r="P51" i="12"/>
  <c r="P92" i="12" s="1"/>
  <c r="N51" i="12"/>
  <c r="I51" i="12"/>
  <c r="R50" i="12"/>
  <c r="Q50" i="12"/>
  <c r="P50" i="12"/>
  <c r="O50" i="12"/>
  <c r="O51" i="12" s="1"/>
  <c r="O92" i="12" s="1"/>
  <c r="N50" i="12"/>
  <c r="M50" i="12"/>
  <c r="L50" i="12"/>
  <c r="K50" i="12"/>
  <c r="J50" i="12"/>
  <c r="I50" i="12"/>
  <c r="H50" i="12"/>
  <c r="G50" i="12"/>
  <c r="F50" i="12"/>
  <c r="E50" i="12"/>
  <c r="U49" i="12"/>
  <c r="T49" i="12"/>
  <c r="V49" i="12" s="1"/>
  <c r="S49" i="12"/>
  <c r="T48" i="12"/>
  <c r="T50" i="12" s="1"/>
  <c r="V50" i="12" s="1"/>
  <c r="S48" i="12"/>
  <c r="S50" i="12" s="1"/>
  <c r="U50" i="12" s="1"/>
  <c r="R47" i="12"/>
  <c r="R51" i="12" s="1"/>
  <c r="R92" i="12" s="1"/>
  <c r="Q47" i="12"/>
  <c r="Q51" i="12" s="1"/>
  <c r="Q92" i="12" s="1"/>
  <c r="P47" i="12"/>
  <c r="O47" i="12"/>
  <c r="N47" i="12"/>
  <c r="M47" i="12"/>
  <c r="M51" i="12" s="1"/>
  <c r="M92" i="12" s="1"/>
  <c r="L47" i="12"/>
  <c r="L51" i="12" s="1"/>
  <c r="K47" i="12"/>
  <c r="K51" i="12" s="1"/>
  <c r="K92" i="12" s="1"/>
  <c r="J47" i="12"/>
  <c r="J51" i="12" s="1"/>
  <c r="J92" i="12" s="1"/>
  <c r="I47" i="12"/>
  <c r="H47" i="12"/>
  <c r="H51" i="12" s="1"/>
  <c r="H92" i="12" s="1"/>
  <c r="G47" i="12"/>
  <c r="G51" i="12" s="1"/>
  <c r="G92" i="12" s="1"/>
  <c r="F47" i="12"/>
  <c r="F51" i="12" s="1"/>
  <c r="F92" i="12" s="1"/>
  <c r="E47" i="12"/>
  <c r="E51" i="12" s="1"/>
  <c r="E92" i="12" s="1"/>
  <c r="V46" i="12"/>
  <c r="T46" i="12"/>
  <c r="S46" i="12"/>
  <c r="U46" i="12" s="1"/>
  <c r="V45" i="12"/>
  <c r="U45" i="12"/>
  <c r="T45" i="12"/>
  <c r="S45" i="12"/>
  <c r="V44" i="12"/>
  <c r="T44" i="12"/>
  <c r="S44" i="12"/>
  <c r="U44" i="12" s="1"/>
  <c r="U43" i="12"/>
  <c r="T43" i="12"/>
  <c r="S43" i="12"/>
  <c r="U42" i="12"/>
  <c r="T42" i="12"/>
  <c r="V42" i="12" s="1"/>
  <c r="S42" i="12"/>
  <c r="T41" i="12"/>
  <c r="S41" i="12"/>
  <c r="U41" i="12" s="1"/>
  <c r="U40" i="12"/>
  <c r="T40" i="12"/>
  <c r="V40" i="12" s="1"/>
  <c r="S40" i="12"/>
  <c r="T39" i="12"/>
  <c r="S39" i="12"/>
  <c r="U39" i="12" s="1"/>
  <c r="U38" i="12"/>
  <c r="T38" i="12"/>
  <c r="S38" i="12"/>
  <c r="V37" i="12"/>
  <c r="T37" i="12"/>
  <c r="S37" i="12"/>
  <c r="U37" i="12" s="1"/>
  <c r="V36" i="12"/>
  <c r="T36" i="12"/>
  <c r="S36" i="12"/>
  <c r="U36" i="12" s="1"/>
  <c r="V35" i="12"/>
  <c r="U35" i="12"/>
  <c r="T35" i="12"/>
  <c r="S35" i="12"/>
  <c r="V34" i="12"/>
  <c r="T34" i="12"/>
  <c r="S34" i="12"/>
  <c r="U34" i="12" s="1"/>
  <c r="V33" i="12"/>
  <c r="T33" i="12"/>
  <c r="S33" i="12"/>
  <c r="U33" i="12" s="1"/>
  <c r="U32" i="12"/>
  <c r="T32" i="12"/>
  <c r="S32" i="12"/>
  <c r="U31" i="12"/>
  <c r="T31" i="12"/>
  <c r="V31" i="12" s="1"/>
  <c r="S31" i="12"/>
  <c r="V30" i="12"/>
  <c r="U30" i="12"/>
  <c r="T30" i="12"/>
  <c r="S30" i="12"/>
  <c r="U29" i="12"/>
  <c r="T29" i="12"/>
  <c r="V29" i="12" s="1"/>
  <c r="S29" i="12"/>
  <c r="T28" i="12"/>
  <c r="S28" i="12"/>
  <c r="U28" i="12" s="1"/>
  <c r="U27" i="12"/>
  <c r="T27" i="12"/>
  <c r="V27" i="12" s="1"/>
  <c r="S27" i="12"/>
  <c r="T26" i="12"/>
  <c r="V26" i="12" s="1"/>
  <c r="S26" i="12"/>
  <c r="U26" i="12" s="1"/>
  <c r="T25" i="12"/>
  <c r="V25" i="12" s="1"/>
  <c r="S25" i="12"/>
  <c r="U25" i="12" s="1"/>
  <c r="U24" i="12"/>
  <c r="T24" i="12"/>
  <c r="V24" i="12" s="1"/>
  <c r="S24" i="12"/>
  <c r="T23" i="12"/>
  <c r="V23" i="12" s="1"/>
  <c r="S23" i="12"/>
  <c r="U23" i="12" s="1"/>
  <c r="T22" i="12"/>
  <c r="V22" i="12" s="1"/>
  <c r="S22" i="12"/>
  <c r="U22" i="12" s="1"/>
  <c r="U21" i="12"/>
  <c r="T21" i="12"/>
  <c r="V21" i="12" s="1"/>
  <c r="S21" i="12"/>
  <c r="T20" i="12"/>
  <c r="V20" i="12" s="1"/>
  <c r="S20" i="12"/>
  <c r="U20" i="12" s="1"/>
  <c r="T19" i="12"/>
  <c r="V19" i="12" s="1"/>
  <c r="S19" i="12"/>
  <c r="U19" i="12" s="1"/>
  <c r="U18" i="12"/>
  <c r="T18" i="12"/>
  <c r="V18" i="12" s="1"/>
  <c r="S18" i="12"/>
  <c r="T17" i="12"/>
  <c r="V17" i="12" s="1"/>
  <c r="S17" i="12"/>
  <c r="U17" i="12" s="1"/>
  <c r="T16" i="12"/>
  <c r="V16" i="12" s="1"/>
  <c r="S16" i="12"/>
  <c r="U16" i="12" s="1"/>
  <c r="U15" i="12"/>
  <c r="T15" i="12"/>
  <c r="V15" i="12" s="1"/>
  <c r="S15" i="12"/>
  <c r="T14" i="12"/>
  <c r="V14" i="12" s="1"/>
  <c r="S14" i="12"/>
  <c r="U14" i="12" s="1"/>
  <c r="T13" i="12"/>
  <c r="V13" i="12" s="1"/>
  <c r="S13" i="12"/>
  <c r="U13" i="12" s="1"/>
  <c r="U12" i="12"/>
  <c r="T12" i="12"/>
  <c r="V12" i="12" s="1"/>
  <c r="S12" i="12"/>
  <c r="T11" i="12"/>
  <c r="V11" i="12" s="1"/>
  <c r="S11" i="12"/>
  <c r="U11" i="12" s="1"/>
  <c r="T10" i="12"/>
  <c r="V10" i="12" s="1"/>
  <c r="S10" i="12"/>
  <c r="U10" i="12" s="1"/>
  <c r="U9" i="12"/>
  <c r="T9" i="12"/>
  <c r="V9" i="12" s="1"/>
  <c r="S9" i="12"/>
  <c r="T8" i="12"/>
  <c r="V8" i="12" s="1"/>
  <c r="S8" i="12"/>
  <c r="U8" i="12" s="1"/>
  <c r="T7" i="12"/>
  <c r="V7" i="12" s="1"/>
  <c r="S7" i="12"/>
  <c r="U7" i="12" s="1"/>
  <c r="U6" i="12"/>
  <c r="T6" i="12"/>
  <c r="V6" i="12" s="1"/>
  <c r="S6" i="12"/>
  <c r="T5" i="12"/>
  <c r="T47" i="12" s="1"/>
  <c r="S5" i="12"/>
  <c r="S47" i="12" s="1"/>
  <c r="R31" i="13"/>
  <c r="Q31" i="13"/>
  <c r="J31" i="13"/>
  <c r="I31" i="13"/>
  <c r="H31" i="13"/>
  <c r="G31" i="13"/>
  <c r="F31" i="13"/>
  <c r="E31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U29" i="13"/>
  <c r="T29" i="13"/>
  <c r="V29" i="13" s="1"/>
  <c r="S29" i="13"/>
  <c r="S30" i="13" s="1"/>
  <c r="U30" i="13" s="1"/>
  <c r="V28" i="13"/>
  <c r="U28" i="13"/>
  <c r="T28" i="13"/>
  <c r="T30" i="13" s="1"/>
  <c r="V30" i="13" s="1"/>
  <c r="S28" i="13"/>
  <c r="R27" i="13"/>
  <c r="Q27" i="13"/>
  <c r="P27" i="13"/>
  <c r="P31" i="13" s="1"/>
  <c r="O27" i="13"/>
  <c r="O31" i="13" s="1"/>
  <c r="N27" i="13"/>
  <c r="N31" i="13" s="1"/>
  <c r="M27" i="13"/>
  <c r="M31" i="13" s="1"/>
  <c r="L27" i="13"/>
  <c r="L31" i="13" s="1"/>
  <c r="K27" i="13"/>
  <c r="K31" i="13" s="1"/>
  <c r="J27" i="13"/>
  <c r="I27" i="13"/>
  <c r="H27" i="13"/>
  <c r="G27" i="13"/>
  <c r="F27" i="13"/>
  <c r="E27" i="13"/>
  <c r="V26" i="13"/>
  <c r="T26" i="13"/>
  <c r="T27" i="13" s="1"/>
  <c r="S26" i="13"/>
  <c r="U26" i="13" s="1"/>
  <c r="V25" i="13"/>
  <c r="T25" i="13"/>
  <c r="S25" i="13"/>
  <c r="U25" i="13" s="1"/>
  <c r="O24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T22" i="13"/>
  <c r="V22" i="13" s="1"/>
  <c r="S22" i="13"/>
  <c r="U22" i="13" s="1"/>
  <c r="V21" i="13"/>
  <c r="T21" i="13"/>
  <c r="S21" i="13"/>
  <c r="U21" i="13" s="1"/>
  <c r="T20" i="13"/>
  <c r="T23" i="13" s="1"/>
  <c r="V23" i="13" s="1"/>
  <c r="S20" i="13"/>
  <c r="S23" i="13" s="1"/>
  <c r="U23" i="13" s="1"/>
  <c r="R19" i="13"/>
  <c r="R24" i="13" s="1"/>
  <c r="Q19" i="13"/>
  <c r="Q24" i="13" s="1"/>
  <c r="P19" i="13"/>
  <c r="P24" i="13" s="1"/>
  <c r="O19" i="13"/>
  <c r="N19" i="13"/>
  <c r="N24" i="13" s="1"/>
  <c r="M19" i="13"/>
  <c r="M24" i="13" s="1"/>
  <c r="L19" i="13"/>
  <c r="L24" i="13" s="1"/>
  <c r="K19" i="13"/>
  <c r="K24" i="13" s="1"/>
  <c r="K32" i="13" s="1"/>
  <c r="J19" i="13"/>
  <c r="J24" i="13" s="1"/>
  <c r="I19" i="13"/>
  <c r="I24" i="13" s="1"/>
  <c r="H19" i="13"/>
  <c r="H24" i="13" s="1"/>
  <c r="G19" i="13"/>
  <c r="G24" i="13" s="1"/>
  <c r="F19" i="13"/>
  <c r="F24" i="13" s="1"/>
  <c r="E19" i="13"/>
  <c r="E24" i="13" s="1"/>
  <c r="U18" i="13"/>
  <c r="T18" i="13"/>
  <c r="S18" i="13"/>
  <c r="T17" i="13"/>
  <c r="V17" i="13" s="1"/>
  <c r="S17" i="13"/>
  <c r="U17" i="13" s="1"/>
  <c r="T16" i="13"/>
  <c r="V16" i="13" s="1"/>
  <c r="S16" i="13"/>
  <c r="U16" i="13" s="1"/>
  <c r="T15" i="13"/>
  <c r="S15" i="13"/>
  <c r="U15" i="13" s="1"/>
  <c r="T14" i="13"/>
  <c r="V14" i="13" s="1"/>
  <c r="S14" i="13"/>
  <c r="U14" i="13" s="1"/>
  <c r="T13" i="13"/>
  <c r="V13" i="13" s="1"/>
  <c r="S13" i="13"/>
  <c r="U13" i="13" s="1"/>
  <c r="L12" i="13"/>
  <c r="K12" i="13"/>
  <c r="J12" i="13"/>
  <c r="I12" i="13"/>
  <c r="H12" i="13"/>
  <c r="G12" i="13"/>
  <c r="R11" i="13"/>
  <c r="Q11" i="13"/>
  <c r="P11" i="13"/>
  <c r="O11" i="13"/>
  <c r="N11" i="13"/>
  <c r="N12" i="13" s="1"/>
  <c r="M11" i="13"/>
  <c r="L11" i="13"/>
  <c r="K11" i="13"/>
  <c r="J11" i="13"/>
  <c r="I11" i="13"/>
  <c r="H11" i="13"/>
  <c r="G11" i="13"/>
  <c r="F11" i="13"/>
  <c r="E11" i="13"/>
  <c r="V10" i="13"/>
  <c r="T10" i="13"/>
  <c r="T11" i="13" s="1"/>
  <c r="V11" i="13" s="1"/>
  <c r="S10" i="13"/>
  <c r="U10" i="13" s="1"/>
  <c r="T9" i="13"/>
  <c r="V9" i="13" s="1"/>
  <c r="S9" i="13"/>
  <c r="U9" i="13" s="1"/>
  <c r="S8" i="13"/>
  <c r="U8" i="13" s="1"/>
  <c r="R8" i="13"/>
  <c r="R12" i="13" s="1"/>
  <c r="Q8" i="13"/>
  <c r="Q12" i="13" s="1"/>
  <c r="Q32" i="13" s="1"/>
  <c r="P8" i="13"/>
  <c r="P12" i="13" s="1"/>
  <c r="P32" i="13" s="1"/>
  <c r="O8" i="13"/>
  <c r="O12" i="13" s="1"/>
  <c r="N8" i="13"/>
  <c r="M8" i="13"/>
  <c r="M12" i="13" s="1"/>
  <c r="L8" i="13"/>
  <c r="K8" i="13"/>
  <c r="J8" i="13"/>
  <c r="I8" i="13"/>
  <c r="H8" i="13"/>
  <c r="G8" i="13"/>
  <c r="F8" i="13"/>
  <c r="F12" i="13" s="1"/>
  <c r="E8" i="13"/>
  <c r="E12" i="13" s="1"/>
  <c r="E32" i="13" s="1"/>
  <c r="V7" i="13"/>
  <c r="U7" i="13"/>
  <c r="T7" i="13"/>
  <c r="S7" i="13"/>
  <c r="U6" i="13"/>
  <c r="T6" i="13"/>
  <c r="V6" i="13" s="1"/>
  <c r="S6" i="13"/>
  <c r="U5" i="13"/>
  <c r="T5" i="13"/>
  <c r="T8" i="13" s="1"/>
  <c r="S5" i="13"/>
  <c r="R144" i="14"/>
  <c r="Q144" i="14"/>
  <c r="I144" i="14"/>
  <c r="H144" i="14"/>
  <c r="F144" i="14"/>
  <c r="E144" i="14"/>
  <c r="R143" i="14"/>
  <c r="Q143" i="14"/>
  <c r="P143" i="14"/>
  <c r="O143" i="14"/>
  <c r="N143" i="14"/>
  <c r="M143" i="14"/>
  <c r="M144" i="14" s="1"/>
  <c r="L143" i="14"/>
  <c r="K143" i="14"/>
  <c r="K144" i="14" s="1"/>
  <c r="J143" i="14"/>
  <c r="I143" i="14"/>
  <c r="H143" i="14"/>
  <c r="G143" i="14"/>
  <c r="F143" i="14"/>
  <c r="E143" i="14"/>
  <c r="T142" i="14"/>
  <c r="V142" i="14" s="1"/>
  <c r="S142" i="14"/>
  <c r="U142" i="14" s="1"/>
  <c r="V141" i="14"/>
  <c r="U141" i="14"/>
  <c r="T141" i="14"/>
  <c r="S141" i="14"/>
  <c r="T140" i="14"/>
  <c r="V140" i="14" s="1"/>
  <c r="S140" i="14"/>
  <c r="U140" i="14" s="1"/>
  <c r="T139" i="14"/>
  <c r="V139" i="14" s="1"/>
  <c r="S139" i="14"/>
  <c r="S143" i="14" s="1"/>
  <c r="U143" i="14" s="1"/>
  <c r="U138" i="14"/>
  <c r="T138" i="14"/>
  <c r="S138" i="14"/>
  <c r="T137" i="14"/>
  <c r="V137" i="14" s="1"/>
  <c r="S137" i="14"/>
  <c r="U137" i="14" s="1"/>
  <c r="R136" i="14"/>
  <c r="Q136" i="14"/>
  <c r="P136" i="14"/>
  <c r="P144" i="14" s="1"/>
  <c r="O136" i="14"/>
  <c r="O144" i="14" s="1"/>
  <c r="N136" i="14"/>
  <c r="N144" i="14" s="1"/>
  <c r="M136" i="14"/>
  <c r="L136" i="14"/>
  <c r="L144" i="14" s="1"/>
  <c r="K136" i="14"/>
  <c r="J136" i="14"/>
  <c r="J144" i="14" s="1"/>
  <c r="I136" i="14"/>
  <c r="H136" i="14"/>
  <c r="G136" i="14"/>
  <c r="G144" i="14" s="1"/>
  <c r="F136" i="14"/>
  <c r="E136" i="14"/>
  <c r="V135" i="14"/>
  <c r="U135" i="14"/>
  <c r="T135" i="14"/>
  <c r="S135" i="14"/>
  <c r="T134" i="14"/>
  <c r="S134" i="14"/>
  <c r="U134" i="14" s="1"/>
  <c r="T133" i="14"/>
  <c r="S133" i="14"/>
  <c r="U133" i="14" s="1"/>
  <c r="U132" i="14"/>
  <c r="T132" i="14"/>
  <c r="T136" i="14" s="1"/>
  <c r="S132" i="14"/>
  <c r="T131" i="14"/>
  <c r="V131" i="14" s="1"/>
  <c r="S131" i="14"/>
  <c r="U131" i="14" s="1"/>
  <c r="T130" i="14"/>
  <c r="S130" i="14"/>
  <c r="U130" i="14" s="1"/>
  <c r="K129" i="14"/>
  <c r="J129" i="14"/>
  <c r="I129" i="14"/>
  <c r="H129" i="14"/>
  <c r="G129" i="14"/>
  <c r="R128" i="14"/>
  <c r="Q128" i="14"/>
  <c r="P128" i="14"/>
  <c r="O128" i="14"/>
  <c r="N128" i="14"/>
  <c r="M128" i="14"/>
  <c r="S128" i="14" s="1"/>
  <c r="L128" i="14"/>
  <c r="T128" i="14" s="1"/>
  <c r="K128" i="14"/>
  <c r="J128" i="14"/>
  <c r="I128" i="14"/>
  <c r="H128" i="14"/>
  <c r="G128" i="14"/>
  <c r="F128" i="14"/>
  <c r="E128" i="14"/>
  <c r="T127" i="14"/>
  <c r="V127" i="14" s="1"/>
  <c r="S127" i="14"/>
  <c r="U127" i="14" s="1"/>
  <c r="T126" i="14"/>
  <c r="V126" i="14" s="1"/>
  <c r="S126" i="14"/>
  <c r="U126" i="14" s="1"/>
  <c r="T125" i="14"/>
  <c r="V125" i="14" s="1"/>
  <c r="S125" i="14"/>
  <c r="U125" i="14" s="1"/>
  <c r="T124" i="14"/>
  <c r="V124" i="14" s="1"/>
  <c r="S124" i="14"/>
  <c r="U124" i="14" s="1"/>
  <c r="T123" i="14"/>
  <c r="V123" i="14" s="1"/>
  <c r="S123" i="14"/>
  <c r="U123" i="14" s="1"/>
  <c r="T122" i="14"/>
  <c r="V122" i="14" s="1"/>
  <c r="S122" i="14"/>
  <c r="U122" i="14" s="1"/>
  <c r="R122" i="14"/>
  <c r="R129" i="14" s="1"/>
  <c r="Q122" i="14"/>
  <c r="Q129" i="14" s="1"/>
  <c r="P122" i="14"/>
  <c r="P129" i="14" s="1"/>
  <c r="O122" i="14"/>
  <c r="O129" i="14" s="1"/>
  <c r="N122" i="14"/>
  <c r="N129" i="14" s="1"/>
  <c r="M122" i="14"/>
  <c r="M129" i="14" s="1"/>
  <c r="L122" i="14"/>
  <c r="L129" i="14" s="1"/>
  <c r="K122" i="14"/>
  <c r="J122" i="14"/>
  <c r="I122" i="14"/>
  <c r="H122" i="14"/>
  <c r="G122" i="14"/>
  <c r="F122" i="14"/>
  <c r="F129" i="14" s="1"/>
  <c r="E122" i="14"/>
  <c r="E129" i="14" s="1"/>
  <c r="U121" i="14"/>
  <c r="T121" i="14"/>
  <c r="S121" i="14"/>
  <c r="U120" i="14"/>
  <c r="T120" i="14"/>
  <c r="V120" i="14" s="1"/>
  <c r="S120" i="14"/>
  <c r="T119" i="14"/>
  <c r="V119" i="14" s="1"/>
  <c r="S119" i="14"/>
  <c r="U119" i="14" s="1"/>
  <c r="T118" i="14"/>
  <c r="S118" i="14"/>
  <c r="U118" i="14" s="1"/>
  <c r="T117" i="14"/>
  <c r="V117" i="14" s="1"/>
  <c r="S117" i="14"/>
  <c r="U117" i="14" s="1"/>
  <c r="T116" i="14"/>
  <c r="V116" i="14" s="1"/>
  <c r="S116" i="14"/>
  <c r="U116" i="14" s="1"/>
  <c r="T115" i="14"/>
  <c r="V115" i="14" s="1"/>
  <c r="S115" i="14"/>
  <c r="U115" i="14" s="1"/>
  <c r="T114" i="14"/>
  <c r="V114" i="14" s="1"/>
  <c r="S114" i="14"/>
  <c r="U114" i="14" s="1"/>
  <c r="T113" i="14"/>
  <c r="V113" i="14" s="1"/>
  <c r="S113" i="14"/>
  <c r="U113" i="14" s="1"/>
  <c r="T112" i="14"/>
  <c r="V112" i="14" s="1"/>
  <c r="S112" i="14"/>
  <c r="U112" i="14" s="1"/>
  <c r="T111" i="14"/>
  <c r="V111" i="14" s="1"/>
  <c r="S111" i="14"/>
  <c r="U111" i="14" s="1"/>
  <c r="T110" i="14"/>
  <c r="V110" i="14" s="1"/>
  <c r="S110" i="14"/>
  <c r="U110" i="14" s="1"/>
  <c r="T109" i="14"/>
  <c r="V109" i="14" s="1"/>
  <c r="S109" i="14"/>
  <c r="U109" i="14" s="1"/>
  <c r="T108" i="14"/>
  <c r="V108" i="14" s="1"/>
  <c r="S108" i="14"/>
  <c r="U108" i="14" s="1"/>
  <c r="T107" i="14"/>
  <c r="V107" i="14" s="1"/>
  <c r="S107" i="14"/>
  <c r="U107" i="14" s="1"/>
  <c r="T106" i="14"/>
  <c r="V106" i="14" s="1"/>
  <c r="S106" i="14"/>
  <c r="U106" i="14" s="1"/>
  <c r="T105" i="14"/>
  <c r="V105" i="14" s="1"/>
  <c r="S105" i="14"/>
  <c r="U105" i="14" s="1"/>
  <c r="T104" i="14"/>
  <c r="V104" i="14" s="1"/>
  <c r="S104" i="14"/>
  <c r="U104" i="14" s="1"/>
  <c r="T103" i="14"/>
  <c r="V103" i="14" s="1"/>
  <c r="S103" i="14"/>
  <c r="U103" i="14" s="1"/>
  <c r="T102" i="14"/>
  <c r="V102" i="14" s="1"/>
  <c r="S102" i="14"/>
  <c r="U102" i="14" s="1"/>
  <c r="T101" i="14"/>
  <c r="V101" i="14" s="1"/>
  <c r="S101" i="14"/>
  <c r="U101" i="14" s="1"/>
  <c r="T100" i="14"/>
  <c r="V100" i="14" s="1"/>
  <c r="S100" i="14"/>
  <c r="U100" i="14" s="1"/>
  <c r="T99" i="14"/>
  <c r="V99" i="14" s="1"/>
  <c r="S99" i="14"/>
  <c r="U99" i="14" s="1"/>
  <c r="T98" i="14"/>
  <c r="V98" i="14" s="1"/>
  <c r="S98" i="14"/>
  <c r="U98" i="14" s="1"/>
  <c r="T97" i="14"/>
  <c r="V97" i="14" s="1"/>
  <c r="S97" i="14"/>
  <c r="U97" i="14" s="1"/>
  <c r="T96" i="14"/>
  <c r="V96" i="14" s="1"/>
  <c r="S96" i="14"/>
  <c r="U96" i="14" s="1"/>
  <c r="T95" i="14"/>
  <c r="V95" i="14" s="1"/>
  <c r="S95" i="14"/>
  <c r="U95" i="14" s="1"/>
  <c r="T94" i="14"/>
  <c r="V94" i="14" s="1"/>
  <c r="S94" i="14"/>
  <c r="U94" i="14" s="1"/>
  <c r="T93" i="14"/>
  <c r="V93" i="14" s="1"/>
  <c r="S93" i="14"/>
  <c r="U93" i="14" s="1"/>
  <c r="T92" i="14"/>
  <c r="V92" i="14" s="1"/>
  <c r="S92" i="14"/>
  <c r="U92" i="14" s="1"/>
  <c r="T91" i="14"/>
  <c r="V91" i="14" s="1"/>
  <c r="S91" i="14"/>
  <c r="U91" i="14" s="1"/>
  <c r="T90" i="14"/>
  <c r="S90" i="14"/>
  <c r="U90" i="14" s="1"/>
  <c r="V89" i="14"/>
  <c r="T89" i="14"/>
  <c r="S89" i="14"/>
  <c r="U89" i="14" s="1"/>
  <c r="T88" i="14"/>
  <c r="V88" i="14" s="1"/>
  <c r="S88" i="14"/>
  <c r="U88" i="14" s="1"/>
  <c r="V87" i="14"/>
  <c r="T87" i="14"/>
  <c r="S87" i="14"/>
  <c r="U87" i="14" s="1"/>
  <c r="V86" i="14"/>
  <c r="T86" i="14"/>
  <c r="S86" i="14"/>
  <c r="U86" i="14" s="1"/>
  <c r="T85" i="14"/>
  <c r="V85" i="14" s="1"/>
  <c r="S85" i="14"/>
  <c r="U85" i="14" s="1"/>
  <c r="V84" i="14"/>
  <c r="T84" i="14"/>
  <c r="S84" i="14"/>
  <c r="U84" i="14" s="1"/>
  <c r="V83" i="14"/>
  <c r="T83" i="14"/>
  <c r="S83" i="14"/>
  <c r="U83" i="14" s="1"/>
  <c r="T82" i="14"/>
  <c r="S82" i="14"/>
  <c r="U82" i="14" s="1"/>
  <c r="U81" i="14"/>
  <c r="T81" i="14"/>
  <c r="S81" i="14"/>
  <c r="U80" i="14"/>
  <c r="T80" i="14"/>
  <c r="V80" i="14" s="1"/>
  <c r="S80" i="14"/>
  <c r="T79" i="14"/>
  <c r="V79" i="14" s="1"/>
  <c r="S79" i="14"/>
  <c r="U79" i="14" s="1"/>
  <c r="U78" i="14"/>
  <c r="T78" i="14"/>
  <c r="V78" i="14" s="1"/>
  <c r="S78" i="14"/>
  <c r="U77" i="14"/>
  <c r="T77" i="14"/>
  <c r="V77" i="14" s="1"/>
  <c r="S77" i="14"/>
  <c r="T76" i="14"/>
  <c r="S76" i="14"/>
  <c r="U76" i="14" s="1"/>
  <c r="T75" i="14"/>
  <c r="V75" i="14" s="1"/>
  <c r="S75" i="14"/>
  <c r="U75" i="14" s="1"/>
  <c r="T74" i="14"/>
  <c r="V74" i="14" s="1"/>
  <c r="S74" i="14"/>
  <c r="U74" i="14" s="1"/>
  <c r="Q73" i="14"/>
  <c r="Q145" i="14" s="1"/>
  <c r="P73" i="14"/>
  <c r="P145" i="14" s="1"/>
  <c r="O73" i="14"/>
  <c r="O145" i="14" s="1"/>
  <c r="E73" i="14"/>
  <c r="E145" i="14" s="1"/>
  <c r="R72" i="14"/>
  <c r="Q72" i="14"/>
  <c r="P72" i="14"/>
  <c r="O72" i="14"/>
  <c r="N72" i="14"/>
  <c r="M72" i="14"/>
  <c r="L72" i="14"/>
  <c r="T72" i="14" s="1"/>
  <c r="V72" i="14" s="1"/>
  <c r="K72" i="14"/>
  <c r="S72" i="14" s="1"/>
  <c r="U72" i="14" s="1"/>
  <c r="J72" i="14"/>
  <c r="I72" i="14"/>
  <c r="H72" i="14"/>
  <c r="G72" i="14"/>
  <c r="F72" i="14"/>
  <c r="E72" i="14"/>
  <c r="T71" i="14"/>
  <c r="V71" i="14" s="1"/>
  <c r="S71" i="14"/>
  <c r="U71" i="14" s="1"/>
  <c r="T70" i="14"/>
  <c r="V70" i="14" s="1"/>
  <c r="S70" i="14"/>
  <c r="U70" i="14" s="1"/>
  <c r="T69" i="14"/>
  <c r="S69" i="14"/>
  <c r="U69" i="14" s="1"/>
  <c r="V68" i="14"/>
  <c r="T68" i="14"/>
  <c r="S68" i="14"/>
  <c r="U68" i="14" s="1"/>
  <c r="T67" i="14"/>
  <c r="V67" i="14" s="1"/>
  <c r="S67" i="14"/>
  <c r="U67" i="14" s="1"/>
  <c r="R67" i="14"/>
  <c r="R73" i="14" s="1"/>
  <c r="Q67" i="14"/>
  <c r="P67" i="14"/>
  <c r="O67" i="14"/>
  <c r="N67" i="14"/>
  <c r="N73" i="14" s="1"/>
  <c r="N145" i="14" s="1"/>
  <c r="M67" i="14"/>
  <c r="M73" i="14" s="1"/>
  <c r="L67" i="14"/>
  <c r="L73" i="14" s="1"/>
  <c r="K67" i="14"/>
  <c r="K73" i="14" s="1"/>
  <c r="J67" i="14"/>
  <c r="J73" i="14" s="1"/>
  <c r="I67" i="14"/>
  <c r="I73" i="14" s="1"/>
  <c r="I145" i="14" s="1"/>
  <c r="H67" i="14"/>
  <c r="H73" i="14" s="1"/>
  <c r="H145" i="14" s="1"/>
  <c r="G67" i="14"/>
  <c r="G73" i="14" s="1"/>
  <c r="F67" i="14"/>
  <c r="F73" i="14" s="1"/>
  <c r="E67" i="14"/>
  <c r="T66" i="14"/>
  <c r="S66" i="14"/>
  <c r="U66" i="14" s="1"/>
  <c r="T65" i="14"/>
  <c r="V65" i="14" s="1"/>
  <c r="S65" i="14"/>
  <c r="U65" i="14" s="1"/>
  <c r="T64" i="14"/>
  <c r="V64" i="14" s="1"/>
  <c r="S64" i="14"/>
  <c r="U64" i="14" s="1"/>
  <c r="U63" i="14"/>
  <c r="T63" i="14"/>
  <c r="S63" i="14"/>
  <c r="V62" i="14"/>
  <c r="T62" i="14"/>
  <c r="S62" i="14"/>
  <c r="U62" i="14" s="1"/>
  <c r="T61" i="14"/>
  <c r="V61" i="14" s="1"/>
  <c r="S61" i="14"/>
  <c r="U61" i="14" s="1"/>
  <c r="V60" i="14"/>
  <c r="U60" i="14"/>
  <c r="T60" i="14"/>
  <c r="S60" i="14"/>
  <c r="V59" i="14"/>
  <c r="T59" i="14"/>
  <c r="S59" i="14"/>
  <c r="U59" i="14" s="1"/>
  <c r="T58" i="14"/>
  <c r="V58" i="14" s="1"/>
  <c r="S58" i="14"/>
  <c r="U58" i="14" s="1"/>
  <c r="V57" i="14"/>
  <c r="U57" i="14"/>
  <c r="T57" i="14"/>
  <c r="S57" i="14"/>
  <c r="V56" i="14"/>
  <c r="T56" i="14"/>
  <c r="S56" i="14"/>
  <c r="U56" i="14" s="1"/>
  <c r="T55" i="14"/>
  <c r="V55" i="14" s="1"/>
  <c r="S55" i="14"/>
  <c r="U55" i="14" s="1"/>
  <c r="V54" i="14"/>
  <c r="U54" i="14"/>
  <c r="T54" i="14"/>
  <c r="S54" i="14"/>
  <c r="V53" i="14"/>
  <c r="T53" i="14"/>
  <c r="S53" i="14"/>
  <c r="U53" i="14" s="1"/>
  <c r="T52" i="14"/>
  <c r="V52" i="14" s="1"/>
  <c r="S52" i="14"/>
  <c r="U52" i="14" s="1"/>
  <c r="V51" i="14"/>
  <c r="U51" i="14"/>
  <c r="T51" i="14"/>
  <c r="S51" i="14"/>
  <c r="V50" i="14"/>
  <c r="T50" i="14"/>
  <c r="S50" i="14"/>
  <c r="U50" i="14" s="1"/>
  <c r="T49" i="14"/>
  <c r="V49" i="14" s="1"/>
  <c r="S49" i="14"/>
  <c r="U49" i="14" s="1"/>
  <c r="V48" i="14"/>
  <c r="U48" i="14"/>
  <c r="T48" i="14"/>
  <c r="S48" i="14"/>
  <c r="V47" i="14"/>
  <c r="T47" i="14"/>
  <c r="S47" i="14"/>
  <c r="U47" i="14" s="1"/>
  <c r="T46" i="14"/>
  <c r="V46" i="14" s="1"/>
  <c r="S46" i="14"/>
  <c r="U46" i="14" s="1"/>
  <c r="V45" i="14"/>
  <c r="U45" i="14"/>
  <c r="T45" i="14"/>
  <c r="S45" i="14"/>
  <c r="V44" i="14"/>
  <c r="T44" i="14"/>
  <c r="S44" i="14"/>
  <c r="U44" i="14" s="1"/>
  <c r="T43" i="14"/>
  <c r="V43" i="14" s="1"/>
  <c r="S43" i="14"/>
  <c r="U43" i="14" s="1"/>
  <c r="V42" i="14"/>
  <c r="U42" i="14"/>
  <c r="T42" i="14"/>
  <c r="S42" i="14"/>
  <c r="V41" i="14"/>
  <c r="T41" i="14"/>
  <c r="S41" i="14"/>
  <c r="U41" i="14" s="1"/>
  <c r="T40" i="14"/>
  <c r="V40" i="14" s="1"/>
  <c r="S40" i="14"/>
  <c r="U40" i="14" s="1"/>
  <c r="V39" i="14"/>
  <c r="U39" i="14"/>
  <c r="T39" i="14"/>
  <c r="S39" i="14"/>
  <c r="V38" i="14"/>
  <c r="T38" i="14"/>
  <c r="S38" i="14"/>
  <c r="U38" i="14" s="1"/>
  <c r="T37" i="14"/>
  <c r="V37" i="14" s="1"/>
  <c r="S37" i="14"/>
  <c r="U37" i="14" s="1"/>
  <c r="U36" i="14"/>
  <c r="T36" i="14"/>
  <c r="S36" i="14"/>
  <c r="U35" i="14"/>
  <c r="T35" i="14"/>
  <c r="S35" i="14"/>
  <c r="T34" i="14"/>
  <c r="V34" i="14" s="1"/>
  <c r="S34" i="14"/>
  <c r="U34" i="14" s="1"/>
  <c r="U33" i="14"/>
  <c r="T33" i="14"/>
  <c r="V33" i="14" s="1"/>
  <c r="S33" i="14"/>
  <c r="U32" i="14"/>
  <c r="T32" i="14"/>
  <c r="V32" i="14" s="1"/>
  <c r="S32" i="14"/>
  <c r="T31" i="14"/>
  <c r="V31" i="14" s="1"/>
  <c r="S31" i="14"/>
  <c r="U31" i="14" s="1"/>
  <c r="U30" i="14"/>
  <c r="T30" i="14"/>
  <c r="V30" i="14" s="1"/>
  <c r="S30" i="14"/>
  <c r="U29" i="14"/>
  <c r="T29" i="14"/>
  <c r="V29" i="14" s="1"/>
  <c r="S29" i="14"/>
  <c r="T28" i="14"/>
  <c r="V28" i="14" s="1"/>
  <c r="S28" i="14"/>
  <c r="U28" i="14" s="1"/>
  <c r="U27" i="14"/>
  <c r="T27" i="14"/>
  <c r="V27" i="14" s="1"/>
  <c r="S27" i="14"/>
  <c r="U26" i="14"/>
  <c r="T26" i="14"/>
  <c r="V26" i="14" s="1"/>
  <c r="S26" i="14"/>
  <c r="T25" i="14"/>
  <c r="V25" i="14" s="1"/>
  <c r="S25" i="14"/>
  <c r="U25" i="14" s="1"/>
  <c r="U24" i="14"/>
  <c r="T24" i="14"/>
  <c r="V24" i="14" s="1"/>
  <c r="S24" i="14"/>
  <c r="U23" i="14"/>
  <c r="T23" i="14"/>
  <c r="V23" i="14" s="1"/>
  <c r="S23" i="14"/>
  <c r="T22" i="14"/>
  <c r="V22" i="14" s="1"/>
  <c r="S22" i="14"/>
  <c r="U22" i="14" s="1"/>
  <c r="U21" i="14"/>
  <c r="T21" i="14"/>
  <c r="V21" i="14" s="1"/>
  <c r="S21" i="14"/>
  <c r="T20" i="14"/>
  <c r="S20" i="14"/>
  <c r="U20" i="14" s="1"/>
  <c r="T19" i="14"/>
  <c r="V19" i="14" s="1"/>
  <c r="S19" i="14"/>
  <c r="U19" i="14" s="1"/>
  <c r="T18" i="14"/>
  <c r="V18" i="14" s="1"/>
  <c r="S18" i="14"/>
  <c r="U18" i="14" s="1"/>
  <c r="V17" i="14"/>
  <c r="T17" i="14"/>
  <c r="S17" i="14"/>
  <c r="U17" i="14" s="1"/>
  <c r="T16" i="14"/>
  <c r="V16" i="14" s="1"/>
  <c r="S16" i="14"/>
  <c r="U16" i="14" s="1"/>
  <c r="T15" i="14"/>
  <c r="V15" i="14" s="1"/>
  <c r="S15" i="14"/>
  <c r="U15" i="14" s="1"/>
  <c r="V14" i="14"/>
  <c r="T14" i="14"/>
  <c r="S14" i="14"/>
  <c r="U14" i="14" s="1"/>
  <c r="T13" i="14"/>
  <c r="S13" i="14"/>
  <c r="U13" i="14" s="1"/>
  <c r="T12" i="14"/>
  <c r="V12" i="14" s="1"/>
  <c r="S12" i="14"/>
  <c r="U12" i="14" s="1"/>
  <c r="V11" i="14"/>
  <c r="U11" i="14"/>
  <c r="T11" i="14"/>
  <c r="S11" i="14"/>
  <c r="V10" i="14"/>
  <c r="T10" i="14"/>
  <c r="S10" i="14"/>
  <c r="U10" i="14" s="1"/>
  <c r="T9" i="14"/>
  <c r="V9" i="14" s="1"/>
  <c r="S9" i="14"/>
  <c r="U9" i="14" s="1"/>
  <c r="V8" i="14"/>
  <c r="U8" i="14"/>
  <c r="T8" i="14"/>
  <c r="S8" i="14"/>
  <c r="V7" i="14"/>
  <c r="T7" i="14"/>
  <c r="S7" i="14"/>
  <c r="U7" i="14" s="1"/>
  <c r="T6" i="14"/>
  <c r="V6" i="14" s="1"/>
  <c r="S6" i="14"/>
  <c r="U6" i="14" s="1"/>
  <c r="V5" i="14"/>
  <c r="U5" i="14"/>
  <c r="T5" i="14"/>
  <c r="S5" i="14"/>
  <c r="K44" i="10"/>
  <c r="J44" i="10"/>
  <c r="I44" i="10"/>
  <c r="S43" i="10"/>
  <c r="U43" i="10" s="1"/>
  <c r="R43" i="10"/>
  <c r="R44" i="10" s="1"/>
  <c r="Q43" i="10"/>
  <c r="Q44" i="10" s="1"/>
  <c r="P43" i="10"/>
  <c r="O43" i="10"/>
  <c r="O44" i="10" s="1"/>
  <c r="N43" i="10"/>
  <c r="M43" i="10"/>
  <c r="L43" i="10"/>
  <c r="T43" i="10" s="1"/>
  <c r="V43" i="10" s="1"/>
  <c r="K43" i="10"/>
  <c r="J43" i="10"/>
  <c r="I43" i="10"/>
  <c r="H43" i="10"/>
  <c r="G43" i="10"/>
  <c r="G44" i="10" s="1"/>
  <c r="F43" i="10"/>
  <c r="F44" i="10" s="1"/>
  <c r="E43" i="10"/>
  <c r="E44" i="10" s="1"/>
  <c r="U42" i="10"/>
  <c r="T42" i="10"/>
  <c r="S42" i="10"/>
  <c r="V41" i="10"/>
  <c r="U41" i="10"/>
  <c r="T41" i="10"/>
  <c r="S41" i="10"/>
  <c r="T40" i="10"/>
  <c r="S40" i="10"/>
  <c r="U40" i="10" s="1"/>
  <c r="U39" i="10"/>
  <c r="T39" i="10"/>
  <c r="S39" i="10"/>
  <c r="R38" i="10"/>
  <c r="Q38" i="10"/>
  <c r="P38" i="10"/>
  <c r="P44" i="10" s="1"/>
  <c r="O38" i="10"/>
  <c r="N38" i="10"/>
  <c r="N44" i="10" s="1"/>
  <c r="M38" i="10"/>
  <c r="M44" i="10" s="1"/>
  <c r="L38" i="10"/>
  <c r="T38" i="10" s="1"/>
  <c r="K38" i="10"/>
  <c r="S38" i="10" s="1"/>
  <c r="J38" i="10"/>
  <c r="I38" i="10"/>
  <c r="H38" i="10"/>
  <c r="H44" i="10" s="1"/>
  <c r="G38" i="10"/>
  <c r="F38" i="10"/>
  <c r="E38" i="10"/>
  <c r="T37" i="10"/>
  <c r="V37" i="10" s="1"/>
  <c r="S37" i="10"/>
  <c r="U37" i="10" s="1"/>
  <c r="V36" i="10"/>
  <c r="U36" i="10"/>
  <c r="T36" i="10"/>
  <c r="S36" i="10"/>
  <c r="V35" i="10"/>
  <c r="U35" i="10"/>
  <c r="T35" i="10"/>
  <c r="S35" i="10"/>
  <c r="T34" i="10"/>
  <c r="V34" i="10" s="1"/>
  <c r="S34" i="10"/>
  <c r="U34" i="10" s="1"/>
  <c r="L33" i="10"/>
  <c r="K33" i="10"/>
  <c r="J33" i="10"/>
  <c r="I33" i="10"/>
  <c r="H33" i="10"/>
  <c r="R32" i="10"/>
  <c r="Q32" i="10"/>
  <c r="P32" i="10"/>
  <c r="O32" i="10"/>
  <c r="N32" i="10"/>
  <c r="M32" i="10"/>
  <c r="L32" i="10"/>
  <c r="T32" i="10" s="1"/>
  <c r="K32" i="10"/>
  <c r="S32" i="10" s="1"/>
  <c r="U32" i="10" s="1"/>
  <c r="J32" i="10"/>
  <c r="I32" i="10"/>
  <c r="H32" i="10"/>
  <c r="G32" i="10"/>
  <c r="F32" i="10"/>
  <c r="E32" i="10"/>
  <c r="V31" i="10"/>
  <c r="U31" i="10"/>
  <c r="T31" i="10"/>
  <c r="S31" i="10"/>
  <c r="V30" i="10"/>
  <c r="U30" i="10"/>
  <c r="T30" i="10"/>
  <c r="S30" i="10"/>
  <c r="T29" i="10"/>
  <c r="V29" i="10" s="1"/>
  <c r="S29" i="10"/>
  <c r="U29" i="10" s="1"/>
  <c r="R29" i="10"/>
  <c r="R33" i="10" s="1"/>
  <c r="Q29" i="10"/>
  <c r="Q33" i="10" s="1"/>
  <c r="P29" i="10"/>
  <c r="P33" i="10" s="1"/>
  <c r="O29" i="10"/>
  <c r="O33" i="10" s="1"/>
  <c r="N29" i="10"/>
  <c r="N33" i="10" s="1"/>
  <c r="M29" i="10"/>
  <c r="M33" i="10" s="1"/>
  <c r="L29" i="10"/>
  <c r="K29" i="10"/>
  <c r="J29" i="10"/>
  <c r="I29" i="10"/>
  <c r="H29" i="10"/>
  <c r="G29" i="10"/>
  <c r="G33" i="10" s="1"/>
  <c r="F29" i="10"/>
  <c r="F33" i="10" s="1"/>
  <c r="E29" i="10"/>
  <c r="E33" i="10" s="1"/>
  <c r="V28" i="10"/>
  <c r="U28" i="10"/>
  <c r="T28" i="10"/>
  <c r="S28" i="10"/>
  <c r="V27" i="10"/>
  <c r="U27" i="10"/>
  <c r="T27" i="10"/>
  <c r="S27" i="10"/>
  <c r="T26" i="10"/>
  <c r="V26" i="10" s="1"/>
  <c r="S26" i="10"/>
  <c r="U26" i="10" s="1"/>
  <c r="V25" i="10"/>
  <c r="U25" i="10"/>
  <c r="T25" i="10"/>
  <c r="S25" i="10"/>
  <c r="V24" i="10"/>
  <c r="U24" i="10"/>
  <c r="T24" i="10"/>
  <c r="S24" i="10"/>
  <c r="T23" i="10"/>
  <c r="V23" i="10" s="1"/>
  <c r="S23" i="10"/>
  <c r="U23" i="10" s="1"/>
  <c r="V22" i="10"/>
  <c r="U22" i="10"/>
  <c r="T22" i="10"/>
  <c r="S22" i="10"/>
  <c r="V21" i="10"/>
  <c r="U21" i="10"/>
  <c r="T21" i="10"/>
  <c r="S21" i="10"/>
  <c r="T20" i="10"/>
  <c r="V20" i="10" s="1"/>
  <c r="S20" i="10"/>
  <c r="U20" i="10" s="1"/>
  <c r="V19" i="10"/>
  <c r="U19" i="10"/>
  <c r="T19" i="10"/>
  <c r="S19" i="10"/>
  <c r="V18" i="10"/>
  <c r="U18" i="10"/>
  <c r="T18" i="10"/>
  <c r="S18" i="10"/>
  <c r="R17" i="10"/>
  <c r="R45" i="10" s="1"/>
  <c r="I17" i="10"/>
  <c r="I45" i="10" s="1"/>
  <c r="H17" i="10"/>
  <c r="H45" i="10" s="1"/>
  <c r="G17" i="10"/>
  <c r="G45" i="10" s="1"/>
  <c r="F17" i="10"/>
  <c r="F45" i="10" s="1"/>
  <c r="R16" i="10"/>
  <c r="Q16" i="10"/>
  <c r="P16" i="10"/>
  <c r="O16" i="10"/>
  <c r="N16" i="10"/>
  <c r="T16" i="10" s="1"/>
  <c r="V16" i="10" s="1"/>
  <c r="M16" i="10"/>
  <c r="S16" i="10" s="1"/>
  <c r="U16" i="10" s="1"/>
  <c r="L16" i="10"/>
  <c r="K16" i="10"/>
  <c r="J16" i="10"/>
  <c r="J17" i="10" s="1"/>
  <c r="J45" i="10" s="1"/>
  <c r="I16" i="10"/>
  <c r="H16" i="10"/>
  <c r="G16" i="10"/>
  <c r="F16" i="10"/>
  <c r="E16" i="10"/>
  <c r="T15" i="10"/>
  <c r="V15" i="10" s="1"/>
  <c r="S15" i="10"/>
  <c r="U15" i="10" s="1"/>
  <c r="V14" i="10"/>
  <c r="U14" i="10"/>
  <c r="T14" i="10"/>
  <c r="S14" i="10"/>
  <c r="R13" i="10"/>
  <c r="Q13" i="10"/>
  <c r="Q17" i="10" s="1"/>
  <c r="Q45" i="10" s="1"/>
  <c r="P13" i="10"/>
  <c r="P17" i="10" s="1"/>
  <c r="P45" i="10" s="1"/>
  <c r="O13" i="10"/>
  <c r="O17" i="10" s="1"/>
  <c r="O45" i="10" s="1"/>
  <c r="N13" i="10"/>
  <c r="N17" i="10" s="1"/>
  <c r="N45" i="10" s="1"/>
  <c r="M13" i="10"/>
  <c r="M17" i="10" s="1"/>
  <c r="M45" i="10" s="1"/>
  <c r="L13" i="10"/>
  <c r="L17" i="10" s="1"/>
  <c r="K13" i="10"/>
  <c r="K17" i="10" s="1"/>
  <c r="K45" i="10" s="1"/>
  <c r="J13" i="10"/>
  <c r="I13" i="10"/>
  <c r="H13" i="10"/>
  <c r="G13" i="10"/>
  <c r="F13" i="10"/>
  <c r="E13" i="10"/>
  <c r="E17" i="10" s="1"/>
  <c r="E45" i="10" s="1"/>
  <c r="V12" i="10"/>
  <c r="U12" i="10"/>
  <c r="T12" i="10"/>
  <c r="S12" i="10"/>
  <c r="V11" i="10"/>
  <c r="U11" i="10"/>
  <c r="T11" i="10"/>
  <c r="S11" i="10"/>
  <c r="T10" i="10"/>
  <c r="V10" i="10" s="1"/>
  <c r="S10" i="10"/>
  <c r="U10" i="10" s="1"/>
  <c r="V9" i="10"/>
  <c r="U9" i="10"/>
  <c r="T9" i="10"/>
  <c r="S9" i="10"/>
  <c r="V8" i="10"/>
  <c r="U8" i="10"/>
  <c r="T8" i="10"/>
  <c r="S8" i="10"/>
  <c r="T7" i="10"/>
  <c r="V7" i="10" s="1"/>
  <c r="S7" i="10"/>
  <c r="U7" i="10" s="1"/>
  <c r="V6" i="10"/>
  <c r="U6" i="10"/>
  <c r="T6" i="10"/>
  <c r="S6" i="10"/>
  <c r="V5" i="10"/>
  <c r="U5" i="10"/>
  <c r="T5" i="10"/>
  <c r="S5" i="10"/>
  <c r="M164" i="1"/>
  <c r="L164" i="1"/>
  <c r="K164" i="1"/>
  <c r="J164" i="1"/>
  <c r="I164" i="1"/>
  <c r="H164" i="1"/>
  <c r="R164" i="1" s="1"/>
  <c r="G164" i="1"/>
  <c r="Q164" i="1" s="1"/>
  <c r="F164" i="1"/>
  <c r="P164" i="1" s="1"/>
  <c r="E164" i="1"/>
  <c r="O164" i="1" s="1"/>
  <c r="D164" i="1"/>
  <c r="N164" i="1" s="1"/>
  <c r="R163" i="1"/>
  <c r="Q163" i="1"/>
  <c r="P163" i="1"/>
  <c r="O163" i="1"/>
  <c r="N163" i="1"/>
  <c r="R162" i="1"/>
  <c r="Q162" i="1"/>
  <c r="P162" i="1"/>
  <c r="O162" i="1"/>
  <c r="N162" i="1"/>
  <c r="Q161" i="1"/>
  <c r="P161" i="1"/>
  <c r="O161" i="1"/>
  <c r="M161" i="1"/>
  <c r="R161" i="1" s="1"/>
  <c r="L161" i="1"/>
  <c r="K161" i="1"/>
  <c r="J161" i="1"/>
  <c r="I161" i="1"/>
  <c r="H161" i="1"/>
  <c r="G161" i="1"/>
  <c r="F161" i="1"/>
  <c r="E161" i="1"/>
  <c r="E165" i="1" s="1"/>
  <c r="D161" i="1"/>
  <c r="D165" i="1" s="1"/>
  <c r="R160" i="1"/>
  <c r="Q160" i="1"/>
  <c r="P160" i="1"/>
  <c r="O160" i="1"/>
  <c r="N160" i="1"/>
  <c r="R159" i="1"/>
  <c r="Q159" i="1"/>
  <c r="P159" i="1"/>
  <c r="O159" i="1"/>
  <c r="N159" i="1"/>
  <c r="R158" i="1"/>
  <c r="Q158" i="1"/>
  <c r="P158" i="1"/>
  <c r="O158" i="1"/>
  <c r="N158" i="1"/>
  <c r="R157" i="1"/>
  <c r="Q157" i="1"/>
  <c r="P157" i="1"/>
  <c r="O157" i="1"/>
  <c r="N157" i="1"/>
  <c r="N156" i="1"/>
  <c r="M156" i="1"/>
  <c r="L156" i="1"/>
  <c r="L165" i="1" s="1"/>
  <c r="K156" i="1"/>
  <c r="K165" i="1" s="1"/>
  <c r="J156" i="1"/>
  <c r="J165" i="1" s="1"/>
  <c r="I156" i="1"/>
  <c r="I165" i="1" s="1"/>
  <c r="H156" i="1"/>
  <c r="R156" i="1" s="1"/>
  <c r="G156" i="1"/>
  <c r="Q156" i="1" s="1"/>
  <c r="F156" i="1"/>
  <c r="F165" i="1" s="1"/>
  <c r="E156" i="1"/>
  <c r="D156" i="1"/>
  <c r="R155" i="1"/>
  <c r="Q155" i="1"/>
  <c r="P155" i="1"/>
  <c r="O155" i="1"/>
  <c r="N155" i="1"/>
  <c r="R154" i="1"/>
  <c r="Q154" i="1"/>
  <c r="P154" i="1"/>
  <c r="O154" i="1"/>
  <c r="N154" i="1"/>
  <c r="R153" i="1"/>
  <c r="Q153" i="1"/>
  <c r="P153" i="1"/>
  <c r="O153" i="1"/>
  <c r="N153" i="1"/>
  <c r="R152" i="1"/>
  <c r="Q152" i="1"/>
  <c r="P152" i="1"/>
  <c r="O152" i="1"/>
  <c r="N152" i="1"/>
  <c r="R151" i="1"/>
  <c r="Q151" i="1"/>
  <c r="P151" i="1"/>
  <c r="O151" i="1"/>
  <c r="N151" i="1"/>
  <c r="R150" i="1"/>
  <c r="Q150" i="1"/>
  <c r="P150" i="1"/>
  <c r="O150" i="1"/>
  <c r="N150" i="1"/>
  <c r="R149" i="1"/>
  <c r="Q149" i="1"/>
  <c r="P149" i="1"/>
  <c r="O149" i="1"/>
  <c r="N149" i="1"/>
  <c r="R148" i="1"/>
  <c r="Q148" i="1"/>
  <c r="P148" i="1"/>
  <c r="O148" i="1"/>
  <c r="N148" i="1"/>
  <c r="R147" i="1"/>
  <c r="Q147" i="1"/>
  <c r="P147" i="1"/>
  <c r="O147" i="1"/>
  <c r="N147" i="1"/>
  <c r="I146" i="1"/>
  <c r="H146" i="1"/>
  <c r="G146" i="1"/>
  <c r="F146" i="1"/>
  <c r="O145" i="1"/>
  <c r="M145" i="1"/>
  <c r="L145" i="1"/>
  <c r="Q145" i="1" s="1"/>
  <c r="K145" i="1"/>
  <c r="P145" i="1" s="1"/>
  <c r="J145" i="1"/>
  <c r="I145" i="1"/>
  <c r="H145" i="1"/>
  <c r="R145" i="1" s="1"/>
  <c r="G145" i="1"/>
  <c r="F145" i="1"/>
  <c r="E145" i="1"/>
  <c r="D145" i="1"/>
  <c r="R144" i="1"/>
  <c r="Q144" i="1"/>
  <c r="P144" i="1"/>
  <c r="O144" i="1"/>
  <c r="N144" i="1"/>
  <c r="R143" i="1"/>
  <c r="Q143" i="1"/>
  <c r="P143" i="1"/>
  <c r="O143" i="1"/>
  <c r="N143" i="1"/>
  <c r="R142" i="1"/>
  <c r="Q142" i="1"/>
  <c r="P142" i="1"/>
  <c r="O142" i="1"/>
  <c r="N142" i="1"/>
  <c r="R141" i="1"/>
  <c r="Q141" i="1"/>
  <c r="P141" i="1"/>
  <c r="O141" i="1"/>
  <c r="N141" i="1"/>
  <c r="R140" i="1"/>
  <c r="Q140" i="1"/>
  <c r="P140" i="1"/>
  <c r="O140" i="1"/>
  <c r="N140" i="1"/>
  <c r="R139" i="1"/>
  <c r="Q139" i="1"/>
  <c r="P139" i="1"/>
  <c r="O139" i="1"/>
  <c r="N139" i="1"/>
  <c r="N138" i="1"/>
  <c r="M138" i="1"/>
  <c r="L138" i="1"/>
  <c r="K138" i="1"/>
  <c r="P138" i="1" s="1"/>
  <c r="J138" i="1"/>
  <c r="O138" i="1" s="1"/>
  <c r="I138" i="1"/>
  <c r="H138" i="1"/>
  <c r="R138" i="1" s="1"/>
  <c r="G138" i="1"/>
  <c r="Q138" i="1" s="1"/>
  <c r="F138" i="1"/>
  <c r="E138" i="1"/>
  <c r="D138" i="1"/>
  <c r="R137" i="1"/>
  <c r="Q137" i="1"/>
  <c r="P137" i="1"/>
  <c r="O137" i="1"/>
  <c r="N137" i="1"/>
  <c r="R136" i="1"/>
  <c r="Q136" i="1"/>
  <c r="P136" i="1"/>
  <c r="O136" i="1"/>
  <c r="N136" i="1"/>
  <c r="R135" i="1"/>
  <c r="Q135" i="1"/>
  <c r="P135" i="1"/>
  <c r="O135" i="1"/>
  <c r="N135" i="1"/>
  <c r="R134" i="1"/>
  <c r="Q134" i="1"/>
  <c r="P134" i="1"/>
  <c r="O134" i="1"/>
  <c r="N134" i="1"/>
  <c r="R133" i="1"/>
  <c r="Q133" i="1"/>
  <c r="P133" i="1"/>
  <c r="O133" i="1"/>
  <c r="N133" i="1"/>
  <c r="R132" i="1"/>
  <c r="Q132" i="1"/>
  <c r="Q146" i="1" s="1"/>
  <c r="P132" i="1"/>
  <c r="N132" i="1"/>
  <c r="M132" i="1"/>
  <c r="M146" i="1" s="1"/>
  <c r="L132" i="1"/>
  <c r="L146" i="1" s="1"/>
  <c r="K132" i="1"/>
  <c r="K146" i="1" s="1"/>
  <c r="J132" i="1"/>
  <c r="I132" i="1"/>
  <c r="H132" i="1"/>
  <c r="G132" i="1"/>
  <c r="F132" i="1"/>
  <c r="E132" i="1"/>
  <c r="E146" i="1" s="1"/>
  <c r="D132" i="1"/>
  <c r="D146" i="1" s="1"/>
  <c r="R131" i="1"/>
  <c r="Q131" i="1"/>
  <c r="P131" i="1"/>
  <c r="O131" i="1"/>
  <c r="N131" i="1"/>
  <c r="R130" i="1"/>
  <c r="Q130" i="1"/>
  <c r="P130" i="1"/>
  <c r="O130" i="1"/>
  <c r="N130" i="1"/>
  <c r="R129" i="1"/>
  <c r="Q129" i="1"/>
  <c r="P129" i="1"/>
  <c r="O129" i="1"/>
  <c r="N129" i="1"/>
  <c r="R128" i="1"/>
  <c r="Q128" i="1"/>
  <c r="P128" i="1"/>
  <c r="O128" i="1"/>
  <c r="N128" i="1"/>
  <c r="R127" i="1"/>
  <c r="Q127" i="1"/>
  <c r="P127" i="1"/>
  <c r="O127" i="1"/>
  <c r="N127" i="1"/>
  <c r="R126" i="1"/>
  <c r="Q126" i="1"/>
  <c r="P126" i="1"/>
  <c r="O126" i="1"/>
  <c r="N126" i="1"/>
  <c r="R125" i="1"/>
  <c r="Q125" i="1"/>
  <c r="P125" i="1"/>
  <c r="O125" i="1"/>
  <c r="N125" i="1"/>
  <c r="L124" i="1"/>
  <c r="K124" i="1"/>
  <c r="J124" i="1"/>
  <c r="H124" i="1"/>
  <c r="Q123" i="1"/>
  <c r="P123" i="1"/>
  <c r="O123" i="1"/>
  <c r="M123" i="1"/>
  <c r="L123" i="1"/>
  <c r="K123" i="1"/>
  <c r="J123" i="1"/>
  <c r="I123" i="1"/>
  <c r="H123" i="1"/>
  <c r="R123" i="1" s="1"/>
  <c r="G123" i="1"/>
  <c r="F123" i="1"/>
  <c r="E123" i="1"/>
  <c r="D123" i="1"/>
  <c r="N123" i="1" s="1"/>
  <c r="R122" i="1"/>
  <c r="Q122" i="1"/>
  <c r="P122" i="1"/>
  <c r="O122" i="1"/>
  <c r="N122" i="1"/>
  <c r="R121" i="1"/>
  <c r="Q121" i="1"/>
  <c r="P121" i="1"/>
  <c r="O121" i="1"/>
  <c r="N121" i="1"/>
  <c r="R120" i="1"/>
  <c r="Q120" i="1"/>
  <c r="P120" i="1"/>
  <c r="O120" i="1"/>
  <c r="N120" i="1"/>
  <c r="R119" i="1"/>
  <c r="Q119" i="1"/>
  <c r="O119" i="1"/>
  <c r="M119" i="1"/>
  <c r="L119" i="1"/>
  <c r="K119" i="1"/>
  <c r="J119" i="1"/>
  <c r="I119" i="1"/>
  <c r="H119" i="1"/>
  <c r="G119" i="1"/>
  <c r="F119" i="1"/>
  <c r="P119" i="1" s="1"/>
  <c r="E119" i="1"/>
  <c r="D119" i="1"/>
  <c r="N119" i="1" s="1"/>
  <c r="R118" i="1"/>
  <c r="Q118" i="1"/>
  <c r="P118" i="1"/>
  <c r="O118" i="1"/>
  <c r="N118" i="1"/>
  <c r="R117" i="1"/>
  <c r="Q117" i="1"/>
  <c r="P117" i="1"/>
  <c r="O117" i="1"/>
  <c r="N117" i="1"/>
  <c r="R116" i="1"/>
  <c r="Q116" i="1"/>
  <c r="P116" i="1"/>
  <c r="O116" i="1"/>
  <c r="N116" i="1"/>
  <c r="Q115" i="1"/>
  <c r="M115" i="1"/>
  <c r="M124" i="1" s="1"/>
  <c r="L115" i="1"/>
  <c r="K115" i="1"/>
  <c r="J115" i="1"/>
  <c r="I115" i="1"/>
  <c r="I124" i="1" s="1"/>
  <c r="H115" i="1"/>
  <c r="R115" i="1" s="1"/>
  <c r="G115" i="1"/>
  <c r="G124" i="1" s="1"/>
  <c r="Q124" i="1" s="1"/>
  <c r="F115" i="1"/>
  <c r="P115" i="1" s="1"/>
  <c r="E115" i="1"/>
  <c r="O115" i="1" s="1"/>
  <c r="D115" i="1"/>
  <c r="D124" i="1" s="1"/>
  <c r="R114" i="1"/>
  <c r="Q114" i="1"/>
  <c r="P114" i="1"/>
  <c r="O114" i="1"/>
  <c r="N114" i="1"/>
  <c r="R113" i="1"/>
  <c r="Q113" i="1"/>
  <c r="P113" i="1"/>
  <c r="O113" i="1"/>
  <c r="N113" i="1"/>
  <c r="R112" i="1"/>
  <c r="Q112" i="1"/>
  <c r="P112" i="1"/>
  <c r="O112" i="1"/>
  <c r="N112" i="1"/>
  <c r="R111" i="1"/>
  <c r="Q111" i="1"/>
  <c r="P111" i="1"/>
  <c r="O111" i="1"/>
  <c r="N111" i="1"/>
  <c r="R110" i="1"/>
  <c r="Q110" i="1"/>
  <c r="P110" i="1"/>
  <c r="O110" i="1"/>
  <c r="N110" i="1"/>
  <c r="R109" i="1"/>
  <c r="Q109" i="1"/>
  <c r="P109" i="1"/>
  <c r="O109" i="1"/>
  <c r="N109" i="1"/>
  <c r="R108" i="1"/>
  <c r="Q108" i="1"/>
  <c r="P108" i="1"/>
  <c r="O108" i="1"/>
  <c r="N108" i="1"/>
  <c r="M107" i="1"/>
  <c r="K107" i="1"/>
  <c r="R106" i="1"/>
  <c r="P106" i="1"/>
  <c r="M106" i="1"/>
  <c r="L106" i="1"/>
  <c r="K106" i="1"/>
  <c r="J106" i="1"/>
  <c r="I106" i="1"/>
  <c r="H106" i="1"/>
  <c r="G106" i="1"/>
  <c r="Q106" i="1" s="1"/>
  <c r="F106" i="1"/>
  <c r="E106" i="1"/>
  <c r="O106" i="1" s="1"/>
  <c r="D106" i="1"/>
  <c r="N106" i="1" s="1"/>
  <c r="R105" i="1"/>
  <c r="Q105" i="1"/>
  <c r="P105" i="1"/>
  <c r="O105" i="1"/>
  <c r="N105" i="1"/>
  <c r="R104" i="1"/>
  <c r="Q104" i="1"/>
  <c r="P104" i="1"/>
  <c r="O104" i="1"/>
  <c r="N104" i="1"/>
  <c r="R103" i="1"/>
  <c r="Q103" i="1"/>
  <c r="P103" i="1"/>
  <c r="O103" i="1"/>
  <c r="N103" i="1"/>
  <c r="R102" i="1"/>
  <c r="Q102" i="1"/>
  <c r="P102" i="1"/>
  <c r="O102" i="1"/>
  <c r="N102" i="1"/>
  <c r="R101" i="1"/>
  <c r="Q101" i="1"/>
  <c r="P101" i="1"/>
  <c r="O101" i="1"/>
  <c r="N101" i="1"/>
  <c r="R100" i="1"/>
  <c r="Q100" i="1"/>
  <c r="P100" i="1"/>
  <c r="O100" i="1"/>
  <c r="N100" i="1"/>
  <c r="R99" i="1"/>
  <c r="Q99" i="1"/>
  <c r="O99" i="1"/>
  <c r="M99" i="1"/>
  <c r="L99" i="1"/>
  <c r="K99" i="1"/>
  <c r="J99" i="1"/>
  <c r="I99" i="1"/>
  <c r="H99" i="1"/>
  <c r="G99" i="1"/>
  <c r="F99" i="1"/>
  <c r="P99" i="1" s="1"/>
  <c r="E99" i="1"/>
  <c r="D99" i="1"/>
  <c r="N99" i="1" s="1"/>
  <c r="R98" i="1"/>
  <c r="Q98" i="1"/>
  <c r="P98" i="1"/>
  <c r="O98" i="1"/>
  <c r="N98" i="1"/>
  <c r="R97" i="1"/>
  <c r="Q97" i="1"/>
  <c r="P97" i="1"/>
  <c r="O97" i="1"/>
  <c r="N97" i="1"/>
  <c r="R96" i="1"/>
  <c r="Q96" i="1"/>
  <c r="P96" i="1"/>
  <c r="O96" i="1"/>
  <c r="N96" i="1"/>
  <c r="R95" i="1"/>
  <c r="Q95" i="1"/>
  <c r="P95" i="1"/>
  <c r="O95" i="1"/>
  <c r="N95" i="1"/>
  <c r="R94" i="1"/>
  <c r="Q94" i="1"/>
  <c r="P94" i="1"/>
  <c r="O94" i="1"/>
  <c r="N94" i="1"/>
  <c r="R93" i="1"/>
  <c r="Q93" i="1"/>
  <c r="P93" i="1"/>
  <c r="O93" i="1"/>
  <c r="N93" i="1"/>
  <c r="R92" i="1"/>
  <c r="Q92" i="1"/>
  <c r="P92" i="1"/>
  <c r="O92" i="1"/>
  <c r="N92" i="1"/>
  <c r="R91" i="1"/>
  <c r="Q91" i="1"/>
  <c r="P91" i="1"/>
  <c r="O91" i="1"/>
  <c r="N91" i="1"/>
  <c r="R90" i="1"/>
  <c r="Q90" i="1"/>
  <c r="P90" i="1"/>
  <c r="O90" i="1"/>
  <c r="N90" i="1"/>
  <c r="R89" i="1"/>
  <c r="Q89" i="1"/>
  <c r="P89" i="1"/>
  <c r="O89" i="1"/>
  <c r="N89" i="1"/>
  <c r="R88" i="1"/>
  <c r="Q88" i="1"/>
  <c r="P88" i="1"/>
  <c r="O88" i="1"/>
  <c r="N88" i="1"/>
  <c r="R87" i="1"/>
  <c r="Q87" i="1"/>
  <c r="P87" i="1"/>
  <c r="O87" i="1"/>
  <c r="N87" i="1"/>
  <c r="R86" i="1"/>
  <c r="Q86" i="1"/>
  <c r="P86" i="1"/>
  <c r="O86" i="1"/>
  <c r="N86" i="1"/>
  <c r="R85" i="1"/>
  <c r="Q85" i="1"/>
  <c r="P85" i="1"/>
  <c r="O85" i="1"/>
  <c r="N85" i="1"/>
  <c r="R84" i="1"/>
  <c r="Q84" i="1"/>
  <c r="P84" i="1"/>
  <c r="O84" i="1"/>
  <c r="N84" i="1"/>
  <c r="Q83" i="1"/>
  <c r="Q107" i="1" s="1"/>
  <c r="M83" i="1"/>
  <c r="L83" i="1"/>
  <c r="L107" i="1" s="1"/>
  <c r="K83" i="1"/>
  <c r="J83" i="1"/>
  <c r="J107" i="1" s="1"/>
  <c r="I83" i="1"/>
  <c r="I107" i="1" s="1"/>
  <c r="H83" i="1"/>
  <c r="H107" i="1" s="1"/>
  <c r="G83" i="1"/>
  <c r="G107" i="1" s="1"/>
  <c r="F83" i="1"/>
  <c r="P83" i="1" s="1"/>
  <c r="E83" i="1"/>
  <c r="O83" i="1" s="1"/>
  <c r="D83" i="1"/>
  <c r="N83" i="1" s="1"/>
  <c r="R82" i="1"/>
  <c r="Q82" i="1"/>
  <c r="P82" i="1"/>
  <c r="O82" i="1"/>
  <c r="N82" i="1"/>
  <c r="R81" i="1"/>
  <c r="Q81" i="1"/>
  <c r="P81" i="1"/>
  <c r="O81" i="1"/>
  <c r="N81" i="1"/>
  <c r="R80" i="1"/>
  <c r="Q80" i="1"/>
  <c r="P80" i="1"/>
  <c r="O80" i="1"/>
  <c r="N80" i="1"/>
  <c r="R79" i="1"/>
  <c r="Q79" i="1"/>
  <c r="P79" i="1"/>
  <c r="O79" i="1"/>
  <c r="N79" i="1"/>
  <c r="R78" i="1"/>
  <c r="Q78" i="1"/>
  <c r="P78" i="1"/>
  <c r="O78" i="1"/>
  <c r="N78" i="1"/>
  <c r="R77" i="1"/>
  <c r="Q77" i="1"/>
  <c r="P77" i="1"/>
  <c r="O77" i="1"/>
  <c r="N77" i="1"/>
  <c r="R76" i="1"/>
  <c r="Q76" i="1"/>
  <c r="P76" i="1"/>
  <c r="O76" i="1"/>
  <c r="N76" i="1"/>
  <c r="R75" i="1"/>
  <c r="Q75" i="1"/>
  <c r="P75" i="1"/>
  <c r="O75" i="1"/>
  <c r="N75" i="1"/>
  <c r="R74" i="1"/>
  <c r="Q74" i="1"/>
  <c r="P74" i="1"/>
  <c r="O74" i="1"/>
  <c r="N74" i="1"/>
  <c r="R73" i="1"/>
  <c r="Q73" i="1"/>
  <c r="P73" i="1"/>
  <c r="O73" i="1"/>
  <c r="N73" i="1"/>
  <c r="R72" i="1"/>
  <c r="Q72" i="1"/>
  <c r="P72" i="1"/>
  <c r="O72" i="1"/>
  <c r="N72" i="1"/>
  <c r="R71" i="1"/>
  <c r="Q71" i="1"/>
  <c r="P71" i="1"/>
  <c r="O71" i="1"/>
  <c r="N71" i="1"/>
  <c r="R70" i="1"/>
  <c r="Q70" i="1"/>
  <c r="P70" i="1"/>
  <c r="O70" i="1"/>
  <c r="N70" i="1"/>
  <c r="R69" i="1"/>
  <c r="Q69" i="1"/>
  <c r="P69" i="1"/>
  <c r="O69" i="1"/>
  <c r="N69" i="1"/>
  <c r="R68" i="1"/>
  <c r="Q68" i="1"/>
  <c r="P68" i="1"/>
  <c r="O68" i="1"/>
  <c r="N68" i="1"/>
  <c r="R67" i="1"/>
  <c r="Q67" i="1"/>
  <c r="P67" i="1"/>
  <c r="O67" i="1"/>
  <c r="N67" i="1"/>
  <c r="R66" i="1"/>
  <c r="Q66" i="1"/>
  <c r="P66" i="1"/>
  <c r="O66" i="1"/>
  <c r="N66" i="1"/>
  <c r="R65" i="1"/>
  <c r="Q65" i="1"/>
  <c r="P65" i="1"/>
  <c r="O65" i="1"/>
  <c r="N65" i="1"/>
  <c r="O63" i="1"/>
  <c r="M63" i="1"/>
  <c r="L63" i="1"/>
  <c r="Q63" i="1" s="1"/>
  <c r="K63" i="1"/>
  <c r="P63" i="1" s="1"/>
  <c r="J63" i="1"/>
  <c r="I63" i="1"/>
  <c r="N63" i="1" s="1"/>
  <c r="H63" i="1"/>
  <c r="R63" i="1" s="1"/>
  <c r="G63" i="1"/>
  <c r="F63" i="1"/>
  <c r="E63" i="1"/>
  <c r="D63" i="1"/>
  <c r="R62" i="1"/>
  <c r="Q62" i="1"/>
  <c r="P62" i="1"/>
  <c r="O62" i="1"/>
  <c r="N62" i="1"/>
  <c r="R61" i="1"/>
  <c r="Q61" i="1"/>
  <c r="P61" i="1"/>
  <c r="O61" i="1"/>
  <c r="N61" i="1"/>
  <c r="R60" i="1"/>
  <c r="P60" i="1"/>
  <c r="M60" i="1"/>
  <c r="L60" i="1"/>
  <c r="K60" i="1"/>
  <c r="J60" i="1"/>
  <c r="I60" i="1"/>
  <c r="H60" i="1"/>
  <c r="G60" i="1"/>
  <c r="Q60" i="1" s="1"/>
  <c r="F60" i="1"/>
  <c r="F64" i="1" s="1"/>
  <c r="E60" i="1"/>
  <c r="O60" i="1" s="1"/>
  <c r="D60" i="1"/>
  <c r="N60" i="1" s="1"/>
  <c r="R59" i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N54" i="1"/>
  <c r="M54" i="1"/>
  <c r="M64" i="1" s="1"/>
  <c r="L54" i="1"/>
  <c r="L64" i="1" s="1"/>
  <c r="K54" i="1"/>
  <c r="K64" i="1" s="1"/>
  <c r="J54" i="1"/>
  <c r="J64" i="1" s="1"/>
  <c r="I54" i="1"/>
  <c r="I64" i="1" s="1"/>
  <c r="H54" i="1"/>
  <c r="R54" i="1" s="1"/>
  <c r="G54" i="1"/>
  <c r="Q54" i="1" s="1"/>
  <c r="Q64" i="1" s="1"/>
  <c r="F54" i="1"/>
  <c r="P54" i="1" s="1"/>
  <c r="E54" i="1"/>
  <c r="O54" i="1" s="1"/>
  <c r="O64" i="1" s="1"/>
  <c r="D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H42" i="1"/>
  <c r="F42" i="1"/>
  <c r="M41" i="1"/>
  <c r="L41" i="1"/>
  <c r="K41" i="1"/>
  <c r="J41" i="1"/>
  <c r="I41" i="1"/>
  <c r="H41" i="1"/>
  <c r="G41" i="1"/>
  <c r="F41" i="1"/>
  <c r="E41" i="1"/>
  <c r="D41" i="1"/>
  <c r="R40" i="1"/>
  <c r="Q40" i="1"/>
  <c r="P40" i="1"/>
  <c r="O40" i="1"/>
  <c r="N40" i="1"/>
  <c r="R39" i="1"/>
  <c r="Q39" i="1"/>
  <c r="Q41" i="1" s="1"/>
  <c r="P39" i="1"/>
  <c r="O39" i="1"/>
  <c r="N39" i="1"/>
  <c r="R38" i="1"/>
  <c r="Q38" i="1"/>
  <c r="P38" i="1"/>
  <c r="O38" i="1"/>
  <c r="N38" i="1"/>
  <c r="R37" i="1"/>
  <c r="Q37" i="1"/>
  <c r="P37" i="1"/>
  <c r="O37" i="1"/>
  <c r="O41" i="1" s="1"/>
  <c r="N37" i="1"/>
  <c r="R36" i="1"/>
  <c r="R41" i="1" s="1"/>
  <c r="Q36" i="1"/>
  <c r="P36" i="1"/>
  <c r="O36" i="1"/>
  <c r="N36" i="1"/>
  <c r="N41" i="1" s="1"/>
  <c r="Q35" i="1"/>
  <c r="O35" i="1"/>
  <c r="M35" i="1"/>
  <c r="L35" i="1"/>
  <c r="K35" i="1"/>
  <c r="J35" i="1"/>
  <c r="I35" i="1"/>
  <c r="H35" i="1"/>
  <c r="R35" i="1" s="1"/>
  <c r="G35" i="1"/>
  <c r="F35" i="1"/>
  <c r="P35" i="1" s="1"/>
  <c r="E35" i="1"/>
  <c r="D35" i="1"/>
  <c r="N35" i="1" s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P20" i="1"/>
  <c r="M20" i="1"/>
  <c r="M42" i="1" s="1"/>
  <c r="L20" i="1"/>
  <c r="Q20" i="1" s="1"/>
  <c r="Q42" i="1" s="1"/>
  <c r="K20" i="1"/>
  <c r="K42" i="1" s="1"/>
  <c r="K166" i="1" s="1"/>
  <c r="J20" i="1"/>
  <c r="J42" i="1" s="1"/>
  <c r="I20" i="1"/>
  <c r="I42" i="1" s="1"/>
  <c r="I166" i="1" s="1"/>
  <c r="H20" i="1"/>
  <c r="R20" i="1" s="1"/>
  <c r="R42" i="1" s="1"/>
  <c r="G20" i="1"/>
  <c r="G42" i="1" s="1"/>
  <c r="F20" i="1"/>
  <c r="E20" i="1"/>
  <c r="E42" i="1" s="1"/>
  <c r="D20" i="1"/>
  <c r="D42" i="1" s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R6" i="1"/>
  <c r="Q6" i="1"/>
  <c r="P6" i="1"/>
  <c r="O6" i="1"/>
  <c r="N6" i="1"/>
  <c r="R5" i="1"/>
  <c r="Q5" i="1"/>
  <c r="P5" i="1"/>
  <c r="O5" i="1"/>
  <c r="N5" i="1"/>
  <c r="R4" i="1"/>
  <c r="Q4" i="1"/>
  <c r="P4" i="1"/>
  <c r="O4" i="1"/>
  <c r="N4" i="1"/>
  <c r="N27" i="6"/>
  <c r="M27" i="6"/>
  <c r="H27" i="6"/>
  <c r="G27" i="6"/>
  <c r="N26" i="6"/>
  <c r="M26" i="6"/>
  <c r="H26" i="6"/>
  <c r="G26" i="6"/>
  <c r="N25" i="6"/>
  <c r="M25" i="6"/>
  <c r="H25" i="6"/>
  <c r="G25" i="6"/>
  <c r="L24" i="6"/>
  <c r="K24" i="6"/>
  <c r="J24" i="6"/>
  <c r="I24" i="6"/>
  <c r="F24" i="6"/>
  <c r="E24" i="6"/>
  <c r="D24" i="6"/>
  <c r="C24" i="6"/>
  <c r="N23" i="6"/>
  <c r="M23" i="6"/>
  <c r="H23" i="6"/>
  <c r="G23" i="6"/>
  <c r="N22" i="6"/>
  <c r="N24" i="6" s="1"/>
  <c r="M22" i="6"/>
  <c r="H22" i="6"/>
  <c r="G22" i="6"/>
  <c r="N21" i="6"/>
  <c r="M21" i="6"/>
  <c r="M24" i="6" s="1"/>
  <c r="H21" i="6"/>
  <c r="H24" i="6" s="1"/>
  <c r="G21" i="6"/>
  <c r="G24" i="6" s="1"/>
  <c r="L20" i="6"/>
  <c r="K20" i="6"/>
  <c r="J20" i="6"/>
  <c r="I20" i="6"/>
  <c r="F20" i="6"/>
  <c r="E20" i="6"/>
  <c r="D20" i="6"/>
  <c r="C20" i="6"/>
  <c r="N19" i="6"/>
  <c r="M19" i="6"/>
  <c r="H19" i="6"/>
  <c r="G19" i="6"/>
  <c r="N18" i="6"/>
  <c r="N20" i="6" s="1"/>
  <c r="M18" i="6"/>
  <c r="H18" i="6"/>
  <c r="G18" i="6"/>
  <c r="N17" i="6"/>
  <c r="M17" i="6"/>
  <c r="M20" i="6" s="1"/>
  <c r="H17" i="6"/>
  <c r="H20" i="6" s="1"/>
  <c r="G17" i="6"/>
  <c r="G20" i="6" s="1"/>
  <c r="L16" i="6"/>
  <c r="K16" i="6"/>
  <c r="J16" i="6"/>
  <c r="I16" i="6"/>
  <c r="F16" i="6"/>
  <c r="E16" i="6"/>
  <c r="D16" i="6"/>
  <c r="C16" i="6"/>
  <c r="N15" i="6"/>
  <c r="M15" i="6"/>
  <c r="H15" i="6"/>
  <c r="G15" i="6"/>
  <c r="N14" i="6"/>
  <c r="N16" i="6" s="1"/>
  <c r="M14" i="6"/>
  <c r="H14" i="6"/>
  <c r="G14" i="6"/>
  <c r="N13" i="6"/>
  <c r="M13" i="6"/>
  <c r="M16" i="6" s="1"/>
  <c r="H13" i="6"/>
  <c r="H16" i="6" s="1"/>
  <c r="G13" i="6"/>
  <c r="G16" i="6" s="1"/>
  <c r="L12" i="6"/>
  <c r="K12" i="6"/>
  <c r="J12" i="6"/>
  <c r="I12" i="6"/>
  <c r="F12" i="6"/>
  <c r="E12" i="6"/>
  <c r="D12" i="6"/>
  <c r="C12" i="6"/>
  <c r="N11" i="6"/>
  <c r="M11" i="6"/>
  <c r="H11" i="6"/>
  <c r="G11" i="6"/>
  <c r="N10" i="6"/>
  <c r="N12" i="6" s="1"/>
  <c r="M10" i="6"/>
  <c r="H10" i="6"/>
  <c r="G10" i="6"/>
  <c r="N9" i="6"/>
  <c r="M9" i="6"/>
  <c r="M12" i="6" s="1"/>
  <c r="H9" i="6"/>
  <c r="H12" i="6" s="1"/>
  <c r="G9" i="6"/>
  <c r="G12" i="6" s="1"/>
  <c r="L8" i="6"/>
  <c r="K8" i="6"/>
  <c r="J8" i="6"/>
  <c r="I8" i="6"/>
  <c r="F8" i="6"/>
  <c r="E8" i="6"/>
  <c r="D8" i="6"/>
  <c r="C8" i="6"/>
  <c r="N7" i="6"/>
  <c r="M7" i="6"/>
  <c r="H7" i="6"/>
  <c r="G7" i="6"/>
  <c r="N6" i="6"/>
  <c r="N8" i="6" s="1"/>
  <c r="M6" i="6"/>
  <c r="H6" i="6"/>
  <c r="G6" i="6"/>
  <c r="N5" i="6"/>
  <c r="M5" i="6"/>
  <c r="M8" i="6" s="1"/>
  <c r="H5" i="6"/>
  <c r="H8" i="6" s="1"/>
  <c r="G5" i="6"/>
  <c r="G8" i="6" s="1"/>
  <c r="I19" i="8"/>
  <c r="H19" i="8"/>
  <c r="R8" i="8"/>
  <c r="Q8" i="8"/>
  <c r="I8" i="8"/>
  <c r="J8" i="8" s="1"/>
  <c r="H8" i="8"/>
  <c r="D8" i="8"/>
  <c r="I17" i="8"/>
  <c r="J17" i="8" s="1"/>
  <c r="H17" i="8"/>
  <c r="G17" i="8"/>
  <c r="R6" i="8"/>
  <c r="S6" i="8" s="1"/>
  <c r="Q6" i="8"/>
  <c r="M6" i="8"/>
  <c r="I6" i="8"/>
  <c r="J6" i="8" s="1"/>
  <c r="H6" i="8"/>
  <c r="D6" i="8"/>
  <c r="I22" i="7"/>
  <c r="J22" i="7" s="1"/>
  <c r="H22" i="7"/>
  <c r="G22" i="7"/>
  <c r="D22" i="7"/>
  <c r="I21" i="7"/>
  <c r="J21" i="7" s="1"/>
  <c r="H21" i="7"/>
  <c r="G21" i="7"/>
  <c r="D21" i="7"/>
  <c r="I20" i="7"/>
  <c r="J20" i="7" s="1"/>
  <c r="H20" i="7"/>
  <c r="G20" i="7"/>
  <c r="D20" i="7"/>
  <c r="I19" i="7"/>
  <c r="J19" i="7" s="1"/>
  <c r="H19" i="7"/>
  <c r="G19" i="7"/>
  <c r="D19" i="7"/>
  <c r="I18" i="7"/>
  <c r="J18" i="7" s="1"/>
  <c r="H18" i="7"/>
  <c r="G18" i="7"/>
  <c r="D18" i="7"/>
  <c r="I17" i="7"/>
  <c r="J17" i="7" s="1"/>
  <c r="H17" i="7"/>
  <c r="G17" i="7"/>
  <c r="D17" i="7"/>
  <c r="K17" i="7"/>
  <c r="Q17" i="7" s="1"/>
  <c r="L17" i="7"/>
  <c r="M17" i="7"/>
  <c r="N17" i="7"/>
  <c r="O17" i="7"/>
  <c r="P17" i="7"/>
  <c r="K18" i="7"/>
  <c r="L18" i="7"/>
  <c r="M18" i="7" s="1"/>
  <c r="N18" i="7"/>
  <c r="O18" i="7"/>
  <c r="P18" i="7" s="1"/>
  <c r="K19" i="7"/>
  <c r="L19" i="7"/>
  <c r="R19" i="7" s="1"/>
  <c r="N19" i="7"/>
  <c r="O19" i="7"/>
  <c r="P19" i="7" s="1"/>
  <c r="K20" i="7"/>
  <c r="Q20" i="7" s="1"/>
  <c r="S20" i="7" s="1"/>
  <c r="L20" i="7"/>
  <c r="N20" i="7"/>
  <c r="O20" i="7"/>
  <c r="P20" i="7"/>
  <c r="R20" i="7"/>
  <c r="K21" i="7"/>
  <c r="L21" i="7"/>
  <c r="R21" i="7" s="1"/>
  <c r="S21" i="7" s="1"/>
  <c r="M21" i="7"/>
  <c r="N21" i="7"/>
  <c r="O21" i="7"/>
  <c r="P21" i="7"/>
  <c r="Q21" i="7"/>
  <c r="K22" i="7"/>
  <c r="L22" i="7"/>
  <c r="M22" i="7"/>
  <c r="N22" i="7"/>
  <c r="O22" i="7"/>
  <c r="P22" i="7"/>
  <c r="Q22" i="7"/>
  <c r="R22" i="7"/>
  <c r="S22" i="7"/>
  <c r="R11" i="7"/>
  <c r="S11" i="7" s="1"/>
  <c r="Q11" i="7"/>
  <c r="P11" i="7"/>
  <c r="M11" i="7"/>
  <c r="I11" i="7"/>
  <c r="J11" i="7" s="1"/>
  <c r="H11" i="7"/>
  <c r="G11" i="7"/>
  <c r="D11" i="7"/>
  <c r="R10" i="7"/>
  <c r="S10" i="7" s="1"/>
  <c r="Q10" i="7"/>
  <c r="P10" i="7"/>
  <c r="M10" i="7"/>
  <c r="I10" i="7"/>
  <c r="J10" i="7" s="1"/>
  <c r="H10" i="7"/>
  <c r="G10" i="7"/>
  <c r="D10" i="7"/>
  <c r="R9" i="7"/>
  <c r="S9" i="7" s="1"/>
  <c r="Q9" i="7"/>
  <c r="P9" i="7"/>
  <c r="M9" i="7"/>
  <c r="I9" i="7"/>
  <c r="J9" i="7" s="1"/>
  <c r="H9" i="7"/>
  <c r="G9" i="7"/>
  <c r="D9" i="7"/>
  <c r="R8" i="7"/>
  <c r="S8" i="7" s="1"/>
  <c r="Q8" i="7"/>
  <c r="P8" i="7"/>
  <c r="M8" i="7"/>
  <c r="J8" i="7"/>
  <c r="I8" i="7"/>
  <c r="H8" i="7"/>
  <c r="G8" i="7"/>
  <c r="D8" i="7"/>
  <c r="R7" i="7"/>
  <c r="S7" i="7" s="1"/>
  <c r="Q7" i="7"/>
  <c r="P7" i="7"/>
  <c r="M7" i="7"/>
  <c r="I7" i="7"/>
  <c r="J7" i="7" s="1"/>
  <c r="H7" i="7"/>
  <c r="G7" i="7"/>
  <c r="D7" i="7"/>
  <c r="R6" i="7"/>
  <c r="S6" i="7" s="1"/>
  <c r="Q6" i="7"/>
  <c r="P6" i="7"/>
  <c r="M6" i="7"/>
  <c r="I6" i="7"/>
  <c r="J6" i="7" s="1"/>
  <c r="H6" i="7"/>
  <c r="G6" i="7"/>
  <c r="D6" i="7"/>
  <c r="J51" i="16" l="1"/>
  <c r="L51" i="16"/>
  <c r="K51" i="16"/>
  <c r="L35" i="16"/>
  <c r="K35" i="16"/>
  <c r="J35" i="16"/>
  <c r="H134" i="16"/>
  <c r="L131" i="16"/>
  <c r="K131" i="16"/>
  <c r="J131" i="16"/>
  <c r="L129" i="16"/>
  <c r="K129" i="16"/>
  <c r="J129" i="16"/>
  <c r="U18" i="9"/>
  <c r="S23" i="9"/>
  <c r="U23" i="9" s="1"/>
  <c r="G24" i="9"/>
  <c r="H24" i="9"/>
  <c r="I24" i="9"/>
  <c r="S14" i="9"/>
  <c r="U14" i="9" s="1"/>
  <c r="U11" i="9"/>
  <c r="V11" i="9"/>
  <c r="T14" i="9"/>
  <c r="V14" i="9" s="1"/>
  <c r="S8" i="9"/>
  <c r="U8" i="9" s="1"/>
  <c r="T8" i="9"/>
  <c r="V10" i="9"/>
  <c r="S6" i="9"/>
  <c r="S13" i="9"/>
  <c r="U13" i="9" s="1"/>
  <c r="U15" i="9"/>
  <c r="T23" i="9"/>
  <c r="V23" i="9" s="1"/>
  <c r="V19" i="9"/>
  <c r="U59" i="11"/>
  <c r="S67" i="11"/>
  <c r="U67" i="11" s="1"/>
  <c r="T67" i="11"/>
  <c r="V67" i="11" s="1"/>
  <c r="V59" i="11"/>
  <c r="S37" i="11"/>
  <c r="U30" i="11"/>
  <c r="V30" i="11"/>
  <c r="T37" i="11"/>
  <c r="N80" i="11"/>
  <c r="P80" i="11"/>
  <c r="J80" i="11"/>
  <c r="E80" i="11"/>
  <c r="Q80" i="11"/>
  <c r="K80" i="11"/>
  <c r="S79" i="11"/>
  <c r="U79" i="11" s="1"/>
  <c r="U73" i="11"/>
  <c r="F80" i="11"/>
  <c r="R80" i="11"/>
  <c r="L80" i="11"/>
  <c r="T79" i="11"/>
  <c r="V79" i="11" s="1"/>
  <c r="V73" i="11"/>
  <c r="V61" i="11"/>
  <c r="U75" i="11"/>
  <c r="V6" i="11"/>
  <c r="U38" i="11"/>
  <c r="V38" i="11"/>
  <c r="L92" i="12"/>
  <c r="T91" i="12"/>
  <c r="V91" i="12" s="1"/>
  <c r="V88" i="12"/>
  <c r="U47" i="12"/>
  <c r="S51" i="12"/>
  <c r="I92" i="12"/>
  <c r="S91" i="12"/>
  <c r="U91" i="12" s="1"/>
  <c r="U88" i="12"/>
  <c r="V47" i="12"/>
  <c r="T51" i="12"/>
  <c r="N92" i="12"/>
  <c r="U5" i="12"/>
  <c r="U48" i="12"/>
  <c r="V5" i="12"/>
  <c r="V48" i="12"/>
  <c r="V86" i="12"/>
  <c r="U89" i="12"/>
  <c r="V89" i="12"/>
  <c r="S76" i="12"/>
  <c r="T76" i="12"/>
  <c r="M32" i="13"/>
  <c r="V27" i="13"/>
  <c r="T31" i="13"/>
  <c r="V31" i="13" s="1"/>
  <c r="O32" i="13"/>
  <c r="G32" i="13"/>
  <c r="H32" i="13"/>
  <c r="I32" i="13"/>
  <c r="L32" i="13"/>
  <c r="F32" i="13"/>
  <c r="R32" i="13"/>
  <c r="J32" i="13"/>
  <c r="V8" i="13"/>
  <c r="T12" i="13"/>
  <c r="N32" i="13"/>
  <c r="S19" i="13"/>
  <c r="V5" i="13"/>
  <c r="T19" i="13"/>
  <c r="S11" i="13"/>
  <c r="S27" i="13"/>
  <c r="U20" i="13"/>
  <c r="V20" i="13"/>
  <c r="M145" i="14"/>
  <c r="V136" i="14"/>
  <c r="T73" i="14"/>
  <c r="L145" i="14"/>
  <c r="F145" i="14"/>
  <c r="R145" i="14"/>
  <c r="G145" i="14"/>
  <c r="V128" i="14"/>
  <c r="T129" i="14"/>
  <c r="V129" i="14" s="1"/>
  <c r="U128" i="14"/>
  <c r="S129" i="14"/>
  <c r="U129" i="14" s="1"/>
  <c r="J145" i="14"/>
  <c r="S73" i="14"/>
  <c r="K145" i="14"/>
  <c r="V132" i="14"/>
  <c r="S136" i="14"/>
  <c r="U139" i="14"/>
  <c r="T143" i="14"/>
  <c r="V143" i="14" s="1"/>
  <c r="T33" i="10"/>
  <c r="V33" i="10" s="1"/>
  <c r="V32" i="10"/>
  <c r="U38" i="10"/>
  <c r="S44" i="10"/>
  <c r="U44" i="10" s="1"/>
  <c r="V38" i="10"/>
  <c r="T44" i="10"/>
  <c r="V44" i="10" s="1"/>
  <c r="L44" i="10"/>
  <c r="L45" i="10" s="1"/>
  <c r="S33" i="10"/>
  <c r="U33" i="10" s="1"/>
  <c r="S13" i="10"/>
  <c r="T13" i="10"/>
  <c r="S158" i="1"/>
  <c r="N107" i="1"/>
  <c r="O165" i="1"/>
  <c r="R64" i="1"/>
  <c r="O107" i="1"/>
  <c r="N165" i="1"/>
  <c r="S63" i="1"/>
  <c r="S83" i="1"/>
  <c r="P107" i="1"/>
  <c r="S98" i="1"/>
  <c r="S56" i="1"/>
  <c r="R146" i="1"/>
  <c r="S99" i="1"/>
  <c r="S52" i="1"/>
  <c r="S100" i="1"/>
  <c r="R124" i="1"/>
  <c r="S86" i="1"/>
  <c r="S8" i="1"/>
  <c r="N146" i="1"/>
  <c r="S138" i="1"/>
  <c r="P165" i="1"/>
  <c r="P64" i="1"/>
  <c r="S145" i="1"/>
  <c r="G166" i="1"/>
  <c r="N64" i="1"/>
  <c r="S54" i="1" s="1"/>
  <c r="S72" i="1"/>
  <c r="P146" i="1"/>
  <c r="M165" i="1"/>
  <c r="M166" i="1" s="1"/>
  <c r="E64" i="1"/>
  <c r="E166" i="1" s="1"/>
  <c r="R83" i="1"/>
  <c r="R107" i="1" s="1"/>
  <c r="O132" i="1"/>
  <c r="O146" i="1" s="1"/>
  <c r="N161" i="1"/>
  <c r="S44" i="1"/>
  <c r="S58" i="1"/>
  <c r="S60" i="1"/>
  <c r="G64" i="1"/>
  <c r="S76" i="1"/>
  <c r="S90" i="1"/>
  <c r="S104" i="1"/>
  <c r="S106" i="1"/>
  <c r="S144" i="1"/>
  <c r="N145" i="1"/>
  <c r="D64" i="1"/>
  <c r="D166" i="1" s="1"/>
  <c r="N20" i="1"/>
  <c r="N42" i="1" s="1"/>
  <c r="S22" i="1" s="1"/>
  <c r="S21" i="1"/>
  <c r="H64" i="1"/>
  <c r="H166" i="1" s="1"/>
  <c r="J146" i="1"/>
  <c r="J166" i="1" s="1"/>
  <c r="O20" i="1"/>
  <c r="O42" i="1" s="1"/>
  <c r="P41" i="1"/>
  <c r="P42" i="1" s="1"/>
  <c r="S46" i="1"/>
  <c r="S62" i="1"/>
  <c r="S66" i="1"/>
  <c r="S78" i="1"/>
  <c r="S92" i="1"/>
  <c r="D107" i="1"/>
  <c r="O156" i="1"/>
  <c r="L42" i="1"/>
  <c r="L166" i="1" s="1"/>
  <c r="S87" i="1"/>
  <c r="S101" i="1"/>
  <c r="E107" i="1"/>
  <c r="S125" i="1"/>
  <c r="P156" i="1"/>
  <c r="G165" i="1"/>
  <c r="Q165" i="1" s="1"/>
  <c r="Q166" i="1" s="1"/>
  <c r="S48" i="1"/>
  <c r="S68" i="1"/>
  <c r="S80" i="1"/>
  <c r="S94" i="1"/>
  <c r="F107" i="1"/>
  <c r="F166" i="1" s="1"/>
  <c r="H165" i="1"/>
  <c r="S43" i="1"/>
  <c r="S57" i="1"/>
  <c r="S75" i="1"/>
  <c r="S89" i="1"/>
  <c r="S103" i="1"/>
  <c r="S127" i="1"/>
  <c r="S50" i="1"/>
  <c r="S70" i="1"/>
  <c r="S82" i="1"/>
  <c r="S84" i="1"/>
  <c r="S96" i="1"/>
  <c r="N115" i="1"/>
  <c r="E124" i="1"/>
  <c r="O124" i="1" s="1"/>
  <c r="S136" i="1"/>
  <c r="S59" i="1"/>
  <c r="S61" i="1"/>
  <c r="S65" i="1"/>
  <c r="S77" i="1"/>
  <c r="S91" i="1"/>
  <c r="S105" i="1"/>
  <c r="F124" i="1"/>
  <c r="P124" i="1" s="1"/>
  <c r="S129" i="1"/>
  <c r="M19" i="7"/>
  <c r="Q19" i="7"/>
  <c r="R17" i="7"/>
  <c r="S17" i="7" s="1"/>
  <c r="S19" i="7"/>
  <c r="R18" i="7"/>
  <c r="Q18" i="7"/>
  <c r="M20" i="7"/>
  <c r="L66" i="5"/>
  <c r="K66" i="5"/>
  <c r="O66" i="5" s="1"/>
  <c r="J66" i="5"/>
  <c r="N66" i="5" s="1"/>
  <c r="I66" i="5"/>
  <c r="H66" i="5"/>
  <c r="G66" i="5"/>
  <c r="F66" i="5"/>
  <c r="E66" i="5"/>
  <c r="M66" i="5" s="1"/>
  <c r="D66" i="5"/>
  <c r="C66" i="5"/>
  <c r="M65" i="5"/>
  <c r="L65" i="5"/>
  <c r="K65" i="5"/>
  <c r="O65" i="5" s="1"/>
  <c r="J65" i="5"/>
  <c r="N65" i="5" s="1"/>
  <c r="I65" i="5"/>
  <c r="H65" i="5"/>
  <c r="G65" i="5"/>
  <c r="F65" i="5"/>
  <c r="E65" i="5"/>
  <c r="D65" i="5"/>
  <c r="C65" i="5"/>
  <c r="M64" i="5"/>
  <c r="L64" i="5"/>
  <c r="K64" i="5"/>
  <c r="O64" i="5" s="1"/>
  <c r="J64" i="5"/>
  <c r="N64" i="5" s="1"/>
  <c r="I64" i="5"/>
  <c r="H64" i="5"/>
  <c r="G64" i="5"/>
  <c r="F64" i="5"/>
  <c r="E64" i="5"/>
  <c r="D64" i="5"/>
  <c r="C64" i="5"/>
  <c r="O63" i="5"/>
  <c r="N63" i="5"/>
  <c r="M63" i="5"/>
  <c r="L63" i="5"/>
  <c r="O62" i="5"/>
  <c r="N62" i="5"/>
  <c r="M62" i="5"/>
  <c r="L62" i="5"/>
  <c r="K61" i="5"/>
  <c r="O61" i="5" s="1"/>
  <c r="J61" i="5"/>
  <c r="N61" i="5" s="1"/>
  <c r="I61" i="5"/>
  <c r="H61" i="5"/>
  <c r="G61" i="5"/>
  <c r="F61" i="5"/>
  <c r="E61" i="5"/>
  <c r="M61" i="5" s="1"/>
  <c r="D61" i="5"/>
  <c r="L61" i="5" s="1"/>
  <c r="C61" i="5"/>
  <c r="O60" i="5"/>
  <c r="N60" i="5"/>
  <c r="M60" i="5"/>
  <c r="L60" i="5"/>
  <c r="O59" i="5"/>
  <c r="N59" i="5"/>
  <c r="M59" i="5"/>
  <c r="L59" i="5"/>
  <c r="O58" i="5"/>
  <c r="N58" i="5"/>
  <c r="M58" i="5"/>
  <c r="K58" i="5"/>
  <c r="J58" i="5"/>
  <c r="I58" i="5"/>
  <c r="H58" i="5"/>
  <c r="G58" i="5"/>
  <c r="F58" i="5"/>
  <c r="E58" i="5"/>
  <c r="D58" i="5"/>
  <c r="L58" i="5" s="1"/>
  <c r="C58" i="5"/>
  <c r="O57" i="5"/>
  <c r="N57" i="5"/>
  <c r="M57" i="5"/>
  <c r="L57" i="5"/>
  <c r="O56" i="5"/>
  <c r="N56" i="5"/>
  <c r="M56" i="5"/>
  <c r="L56" i="5"/>
  <c r="M55" i="5"/>
  <c r="L55" i="5"/>
  <c r="K55" i="5"/>
  <c r="O55" i="5" s="1"/>
  <c r="J55" i="5"/>
  <c r="N55" i="5" s="1"/>
  <c r="I55" i="5"/>
  <c r="H55" i="5"/>
  <c r="G55" i="5"/>
  <c r="F55" i="5"/>
  <c r="E55" i="5"/>
  <c r="D55" i="5"/>
  <c r="C55" i="5"/>
  <c r="O54" i="5"/>
  <c r="N54" i="5"/>
  <c r="M54" i="5"/>
  <c r="L54" i="5"/>
  <c r="O53" i="5"/>
  <c r="N53" i="5"/>
  <c r="M53" i="5"/>
  <c r="L53" i="5"/>
  <c r="M52" i="5"/>
  <c r="L52" i="5"/>
  <c r="K52" i="5"/>
  <c r="O52" i="5" s="1"/>
  <c r="J52" i="5"/>
  <c r="N52" i="5" s="1"/>
  <c r="I52" i="5"/>
  <c r="H52" i="5"/>
  <c r="G52" i="5"/>
  <c r="F52" i="5"/>
  <c r="E52" i="5"/>
  <c r="D52" i="5"/>
  <c r="C52" i="5"/>
  <c r="O51" i="5"/>
  <c r="N51" i="5"/>
  <c r="M51" i="5"/>
  <c r="L51" i="5"/>
  <c r="O50" i="5"/>
  <c r="N50" i="5"/>
  <c r="M50" i="5"/>
  <c r="L50" i="5"/>
  <c r="K49" i="5"/>
  <c r="O49" i="5" s="1"/>
  <c r="J49" i="5"/>
  <c r="N49" i="5" s="1"/>
  <c r="I49" i="5"/>
  <c r="I67" i="5" s="1"/>
  <c r="H49" i="5"/>
  <c r="H67" i="5" s="1"/>
  <c r="G49" i="5"/>
  <c r="G67" i="5" s="1"/>
  <c r="F49" i="5"/>
  <c r="F67" i="5" s="1"/>
  <c r="E49" i="5"/>
  <c r="M49" i="5" s="1"/>
  <c r="D49" i="5"/>
  <c r="L49" i="5" s="1"/>
  <c r="C49" i="5"/>
  <c r="C67" i="5" s="1"/>
  <c r="O48" i="5"/>
  <c r="N48" i="5"/>
  <c r="M48" i="5"/>
  <c r="L48" i="5"/>
  <c r="O47" i="5"/>
  <c r="N47" i="5"/>
  <c r="M47" i="5"/>
  <c r="L47" i="5"/>
  <c r="L23" i="5"/>
  <c r="K23" i="5"/>
  <c r="O23" i="5" s="1"/>
  <c r="J23" i="5"/>
  <c r="N23" i="5" s="1"/>
  <c r="I23" i="5"/>
  <c r="H23" i="5"/>
  <c r="G23" i="5"/>
  <c r="F23" i="5"/>
  <c r="E23" i="5"/>
  <c r="M23" i="5" s="1"/>
  <c r="D23" i="5"/>
  <c r="C23" i="5"/>
  <c r="M22" i="5"/>
  <c r="L22" i="5"/>
  <c r="K22" i="5"/>
  <c r="O22" i="5" s="1"/>
  <c r="J22" i="5"/>
  <c r="N22" i="5" s="1"/>
  <c r="I22" i="5"/>
  <c r="H22" i="5"/>
  <c r="G22" i="5"/>
  <c r="F22" i="5"/>
  <c r="E22" i="5"/>
  <c r="D22" i="5"/>
  <c r="C22" i="5"/>
  <c r="M21" i="5"/>
  <c r="L21" i="5"/>
  <c r="K21" i="5"/>
  <c r="O21" i="5" s="1"/>
  <c r="J21" i="5"/>
  <c r="N21" i="5" s="1"/>
  <c r="I21" i="5"/>
  <c r="H21" i="5"/>
  <c r="G21" i="5"/>
  <c r="F21" i="5"/>
  <c r="E21" i="5"/>
  <c r="D21" i="5"/>
  <c r="C21" i="5"/>
  <c r="O20" i="5"/>
  <c r="N20" i="5"/>
  <c r="M20" i="5"/>
  <c r="L20" i="5"/>
  <c r="O19" i="5"/>
  <c r="N19" i="5"/>
  <c r="M19" i="5"/>
  <c r="L19" i="5"/>
  <c r="K18" i="5"/>
  <c r="O18" i="5" s="1"/>
  <c r="J18" i="5"/>
  <c r="N18" i="5" s="1"/>
  <c r="I18" i="5"/>
  <c r="H18" i="5"/>
  <c r="G18" i="5"/>
  <c r="F18" i="5"/>
  <c r="E18" i="5"/>
  <c r="M18" i="5" s="1"/>
  <c r="D18" i="5"/>
  <c r="L18" i="5" s="1"/>
  <c r="C18" i="5"/>
  <c r="O17" i="5"/>
  <c r="N17" i="5"/>
  <c r="M17" i="5"/>
  <c r="L17" i="5"/>
  <c r="O16" i="5"/>
  <c r="N16" i="5"/>
  <c r="M16" i="5"/>
  <c r="L16" i="5"/>
  <c r="O15" i="5"/>
  <c r="N15" i="5"/>
  <c r="M15" i="5"/>
  <c r="K15" i="5"/>
  <c r="J15" i="5"/>
  <c r="I15" i="5"/>
  <c r="H15" i="5"/>
  <c r="G15" i="5"/>
  <c r="F15" i="5"/>
  <c r="E15" i="5"/>
  <c r="D15" i="5"/>
  <c r="L15" i="5" s="1"/>
  <c r="C15" i="5"/>
  <c r="O14" i="5"/>
  <c r="N14" i="5"/>
  <c r="M14" i="5"/>
  <c r="L14" i="5"/>
  <c r="O13" i="5"/>
  <c r="N13" i="5"/>
  <c r="M13" i="5"/>
  <c r="L13" i="5"/>
  <c r="M12" i="5"/>
  <c r="L12" i="5"/>
  <c r="K12" i="5"/>
  <c r="O12" i="5" s="1"/>
  <c r="J12" i="5"/>
  <c r="N12" i="5" s="1"/>
  <c r="I12" i="5"/>
  <c r="H12" i="5"/>
  <c r="G12" i="5"/>
  <c r="F12" i="5"/>
  <c r="E12" i="5"/>
  <c r="D12" i="5"/>
  <c r="C12" i="5"/>
  <c r="O11" i="5"/>
  <c r="N11" i="5"/>
  <c r="M11" i="5"/>
  <c r="L11" i="5"/>
  <c r="O10" i="5"/>
  <c r="N10" i="5"/>
  <c r="M10" i="5"/>
  <c r="L10" i="5"/>
  <c r="M9" i="5"/>
  <c r="L9" i="5"/>
  <c r="K9" i="5"/>
  <c r="O9" i="5" s="1"/>
  <c r="J9" i="5"/>
  <c r="N9" i="5" s="1"/>
  <c r="I9" i="5"/>
  <c r="H9" i="5"/>
  <c r="G9" i="5"/>
  <c r="F9" i="5"/>
  <c r="E9" i="5"/>
  <c r="D9" i="5"/>
  <c r="C9" i="5"/>
  <c r="O8" i="5"/>
  <c r="N8" i="5"/>
  <c r="M8" i="5"/>
  <c r="L8" i="5"/>
  <c r="O7" i="5"/>
  <c r="N7" i="5"/>
  <c r="M7" i="5"/>
  <c r="L7" i="5"/>
  <c r="K6" i="5"/>
  <c r="O6" i="5" s="1"/>
  <c r="J6" i="5"/>
  <c r="N6" i="5" s="1"/>
  <c r="I6" i="5"/>
  <c r="I24" i="5" s="1"/>
  <c r="H6" i="5"/>
  <c r="H24" i="5" s="1"/>
  <c r="G6" i="5"/>
  <c r="G24" i="5" s="1"/>
  <c r="F6" i="5"/>
  <c r="F24" i="5" s="1"/>
  <c r="E6" i="5"/>
  <c r="M6" i="5" s="1"/>
  <c r="D6" i="5"/>
  <c r="L6" i="5" s="1"/>
  <c r="C6" i="5"/>
  <c r="C24" i="5" s="1"/>
  <c r="O5" i="5"/>
  <c r="N5" i="5"/>
  <c r="M5" i="5"/>
  <c r="L5" i="5"/>
  <c r="O4" i="5"/>
  <c r="N4" i="5"/>
  <c r="M4" i="5"/>
  <c r="L4" i="5"/>
  <c r="L134" i="16" l="1"/>
  <c r="K134" i="16"/>
  <c r="J134" i="16"/>
  <c r="T9" i="9"/>
  <c r="V8" i="9"/>
  <c r="S9" i="9"/>
  <c r="U6" i="9"/>
  <c r="T80" i="11"/>
  <c r="V80" i="11" s="1"/>
  <c r="V37" i="11"/>
  <c r="U37" i="11"/>
  <c r="S80" i="11"/>
  <c r="U80" i="11" s="1"/>
  <c r="V51" i="12"/>
  <c r="V76" i="12"/>
  <c r="T83" i="12"/>
  <c r="V83" i="12" s="1"/>
  <c r="U76" i="12"/>
  <c r="S83" i="12"/>
  <c r="U83" i="12" s="1"/>
  <c r="S92" i="12"/>
  <c r="U92" i="12" s="1"/>
  <c r="U51" i="12"/>
  <c r="U27" i="13"/>
  <c r="S31" i="13"/>
  <c r="U31" i="13" s="1"/>
  <c r="U11" i="13"/>
  <c r="S12" i="13"/>
  <c r="V19" i="13"/>
  <c r="T24" i="13"/>
  <c r="V24" i="13" s="1"/>
  <c r="U19" i="13"/>
  <c r="S24" i="13"/>
  <c r="U24" i="13" s="1"/>
  <c r="V12" i="13"/>
  <c r="T32" i="13"/>
  <c r="V32" i="13" s="1"/>
  <c r="U136" i="14"/>
  <c r="S144" i="14"/>
  <c r="U144" i="14" s="1"/>
  <c r="V73" i="14"/>
  <c r="T144" i="14"/>
  <c r="V144" i="14" s="1"/>
  <c r="S145" i="14"/>
  <c r="U145" i="14" s="1"/>
  <c r="U73" i="14"/>
  <c r="T17" i="10"/>
  <c r="V13" i="10"/>
  <c r="U13" i="10"/>
  <c r="S17" i="10"/>
  <c r="P166" i="1"/>
  <c r="T42" i="1"/>
  <c r="S42" i="1"/>
  <c r="S149" i="1"/>
  <c r="S157" i="1"/>
  <c r="S155" i="1"/>
  <c r="S153" i="1"/>
  <c r="S162" i="1"/>
  <c r="S160" i="1"/>
  <c r="S151" i="1"/>
  <c r="S19" i="1"/>
  <c r="S10" i="1"/>
  <c r="N124" i="1"/>
  <c r="S38" i="1"/>
  <c r="S27" i="1"/>
  <c r="T146" i="1"/>
  <c r="S146" i="1"/>
  <c r="S7" i="1"/>
  <c r="T107" i="1"/>
  <c r="S107" i="1"/>
  <c r="S135" i="1"/>
  <c r="S139" i="1"/>
  <c r="S137" i="1"/>
  <c r="S142" i="1"/>
  <c r="S126" i="1"/>
  <c r="S133" i="1"/>
  <c r="S131" i="1"/>
  <c r="T165" i="1"/>
  <c r="S165" i="1"/>
  <c r="S32" i="1"/>
  <c r="S148" i="1"/>
  <c r="S13" i="1"/>
  <c r="S20" i="1"/>
  <c r="S39" i="1"/>
  <c r="S30" i="1"/>
  <c r="S40" i="1"/>
  <c r="S154" i="1"/>
  <c r="S34" i="1"/>
  <c r="S6" i="1"/>
  <c r="S11" i="1"/>
  <c r="S161" i="1"/>
  <c r="S28" i="1"/>
  <c r="S128" i="1"/>
  <c r="S12" i="1"/>
  <c r="T64" i="1"/>
  <c r="S64" i="1"/>
  <c r="S35" i="1"/>
  <c r="S24" i="1"/>
  <c r="S81" i="1"/>
  <c r="S69" i="1"/>
  <c r="S93" i="1"/>
  <c r="S95" i="1"/>
  <c r="S79" i="1"/>
  <c r="S73" i="1"/>
  <c r="S67" i="1"/>
  <c r="S97" i="1"/>
  <c r="S85" i="1"/>
  <c r="S71" i="1"/>
  <c r="S102" i="1"/>
  <c r="S88" i="1"/>
  <c r="S74" i="1"/>
  <c r="S163" i="1"/>
  <c r="S159" i="1"/>
  <c r="S150" i="1"/>
  <c r="S17" i="1"/>
  <c r="S5" i="1"/>
  <c r="S15" i="1"/>
  <c r="S16" i="1"/>
  <c r="S4" i="1"/>
  <c r="S29" i="1"/>
  <c r="N166" i="1"/>
  <c r="S37" i="1"/>
  <c r="S23" i="1"/>
  <c r="S9" i="1"/>
  <c r="S33" i="1"/>
  <c r="S31" i="1"/>
  <c r="S25" i="1"/>
  <c r="S124" i="1"/>
  <c r="T124" i="1"/>
  <c r="R165" i="1"/>
  <c r="R166" i="1" s="1"/>
  <c r="S147" i="1"/>
  <c r="S152" i="1"/>
  <c r="T156" i="1"/>
  <c r="S156" i="1"/>
  <c r="S132" i="1"/>
  <c r="S14" i="1"/>
  <c r="S140" i="1"/>
  <c r="S18" i="1"/>
  <c r="T41" i="1"/>
  <c r="S41" i="1"/>
  <c r="S26" i="1"/>
  <c r="S36" i="1"/>
  <c r="O166" i="1"/>
  <c r="S143" i="1"/>
  <c r="S134" i="1"/>
  <c r="S141" i="1"/>
  <c r="S130" i="1"/>
  <c r="S45" i="1"/>
  <c r="S49" i="1"/>
  <c r="S47" i="1"/>
  <c r="S55" i="1"/>
  <c r="S53" i="1"/>
  <c r="S51" i="1"/>
  <c r="S164" i="1"/>
  <c r="S18" i="7"/>
  <c r="E67" i="5"/>
  <c r="M67" i="5" s="1"/>
  <c r="D67" i="5"/>
  <c r="L67" i="5" s="1"/>
  <c r="J67" i="5"/>
  <c r="N67" i="5" s="1"/>
  <c r="K67" i="5"/>
  <c r="O67" i="5" s="1"/>
  <c r="E24" i="5"/>
  <c r="M24" i="5" s="1"/>
  <c r="D24" i="5"/>
  <c r="L24" i="5" s="1"/>
  <c r="J24" i="5"/>
  <c r="N24" i="5" s="1"/>
  <c r="K24" i="5"/>
  <c r="O24" i="5" s="1"/>
  <c r="U9" i="9" l="1"/>
  <c r="S24" i="9"/>
  <c r="U24" i="9" s="1"/>
  <c r="T24" i="9"/>
  <c r="V24" i="9" s="1"/>
  <c r="V9" i="9"/>
  <c r="T92" i="12"/>
  <c r="V92" i="12" s="1"/>
  <c r="S32" i="13"/>
  <c r="U32" i="13" s="1"/>
  <c r="U12" i="13"/>
  <c r="T145" i="14"/>
  <c r="V145" i="14" s="1"/>
  <c r="S45" i="10"/>
  <c r="U45" i="10" s="1"/>
  <c r="U17" i="10"/>
  <c r="T45" i="10"/>
  <c r="V45" i="10" s="1"/>
  <c r="V17" i="10"/>
  <c r="S111" i="1"/>
  <c r="S113" i="1"/>
  <c r="S117" i="1"/>
  <c r="S122" i="1"/>
  <c r="S114" i="1"/>
  <c r="S109" i="1"/>
  <c r="S118" i="1"/>
  <c r="S108" i="1"/>
  <c r="S116" i="1"/>
  <c r="S119" i="1"/>
  <c r="S112" i="1"/>
  <c r="S121" i="1"/>
  <c r="S115" i="1"/>
  <c r="S123" i="1"/>
  <c r="S110" i="1"/>
  <c r="S120" i="1"/>
  <c r="S166" i="1"/>
  <c r="T162" i="1"/>
  <c r="T22" i="1"/>
  <c r="T154" i="1"/>
  <c r="T38" i="1"/>
  <c r="T98" i="1"/>
  <c r="T36" i="1"/>
  <c r="T8" i="1"/>
  <c r="T88" i="1"/>
  <c r="T16" i="1"/>
  <c r="T4" i="1"/>
  <c r="T56" i="1"/>
  <c r="T23" i="1"/>
  <c r="T9" i="1"/>
  <c r="T160" i="1"/>
  <c r="T74" i="1"/>
  <c r="T72" i="1"/>
  <c r="T34" i="1"/>
  <c r="T122" i="1"/>
  <c r="T102" i="1"/>
  <c r="T10" i="1"/>
  <c r="T85" i="1"/>
  <c r="T71" i="1"/>
  <c r="T51" i="1"/>
  <c r="T33" i="1"/>
  <c r="T7" i="1"/>
  <c r="T142" i="1"/>
  <c r="T126" i="1"/>
  <c r="T24" i="1"/>
  <c r="T86" i="1"/>
  <c r="T153" i="1"/>
  <c r="T135" i="1"/>
  <c r="T113" i="1"/>
  <c r="T95" i="1"/>
  <c r="T81" i="1"/>
  <c r="T69" i="1"/>
  <c r="T49" i="1"/>
  <c r="T31" i="1"/>
  <c r="T118" i="1"/>
  <c r="T151" i="1"/>
  <c r="T133" i="1"/>
  <c r="T131" i="1"/>
  <c r="T111" i="1"/>
  <c r="T93" i="1"/>
  <c r="T79" i="1"/>
  <c r="T67" i="1"/>
  <c r="T15" i="1"/>
  <c r="T166" i="1"/>
  <c r="T158" i="1"/>
  <c r="T140" i="1"/>
  <c r="T120" i="1"/>
  <c r="T100" i="1"/>
  <c r="T52" i="1"/>
  <c r="T11" i="1"/>
  <c r="T161" i="1"/>
  <c r="T108" i="1"/>
  <c r="T12" i="1"/>
  <c r="T128" i="1"/>
  <c r="T5" i="1"/>
  <c r="T65" i="1"/>
  <c r="T134" i="1"/>
  <c r="T39" i="1"/>
  <c r="T137" i="1"/>
  <c r="T125" i="1"/>
  <c r="T68" i="1"/>
  <c r="T89" i="1"/>
  <c r="T92" i="1"/>
  <c r="T119" i="1"/>
  <c r="T19" i="1"/>
  <c r="T70" i="1"/>
  <c r="T6" i="1"/>
  <c r="T27" i="1"/>
  <c r="T144" i="1"/>
  <c r="T148" i="1"/>
  <c r="T17" i="1"/>
  <c r="T159" i="1"/>
  <c r="T121" i="1"/>
  <c r="T53" i="1"/>
  <c r="T60" i="1"/>
  <c r="T105" i="1"/>
  <c r="T106" i="1"/>
  <c r="T141" i="1"/>
  <c r="T116" i="1"/>
  <c r="T155" i="1"/>
  <c r="T30" i="1"/>
  <c r="T57" i="1"/>
  <c r="T35" i="1"/>
  <c r="T18" i="1"/>
  <c r="T143" i="1"/>
  <c r="T157" i="1"/>
  <c r="T59" i="1"/>
  <c r="T54" i="1"/>
  <c r="T127" i="1"/>
  <c r="T14" i="1"/>
  <c r="T13" i="1"/>
  <c r="T96" i="1"/>
  <c r="T136" i="1"/>
  <c r="T45" i="1"/>
  <c r="T44" i="1"/>
  <c r="T47" i="1"/>
  <c r="T82" i="1"/>
  <c r="T97" i="1"/>
  <c r="T90" i="1"/>
  <c r="T63" i="1"/>
  <c r="T150" i="1"/>
  <c r="T46" i="1"/>
  <c r="T91" i="1"/>
  <c r="T77" i="1"/>
  <c r="T152" i="1"/>
  <c r="T103" i="1"/>
  <c r="T55" i="1"/>
  <c r="T115" i="1"/>
  <c r="T58" i="1"/>
  <c r="T147" i="1"/>
  <c r="T50" i="1"/>
  <c r="T109" i="1"/>
  <c r="T145" i="1"/>
  <c r="T114" i="1"/>
  <c r="T129" i="1"/>
  <c r="T20" i="1"/>
  <c r="T149" i="1"/>
  <c r="T84" i="1"/>
  <c r="T32" i="1"/>
  <c r="T164" i="1"/>
  <c r="T75" i="1"/>
  <c r="T66" i="1"/>
  <c r="T29" i="1"/>
  <c r="T40" i="1"/>
  <c r="T43" i="1"/>
  <c r="T99" i="1"/>
  <c r="T25" i="1"/>
  <c r="T132" i="1"/>
  <c r="T101" i="1"/>
  <c r="T130" i="1"/>
  <c r="T78" i="1"/>
  <c r="T112" i="1"/>
  <c r="T80" i="1"/>
  <c r="T76" i="1"/>
  <c r="T62" i="1"/>
  <c r="T21" i="1"/>
  <c r="T73" i="1"/>
  <c r="T138" i="1"/>
  <c r="T110" i="1"/>
  <c r="T28" i="1"/>
  <c r="T123" i="1"/>
  <c r="T37" i="1"/>
  <c r="T104" i="1"/>
  <c r="T139" i="1"/>
  <c r="T61" i="1"/>
  <c r="T83" i="1"/>
  <c r="T94" i="1"/>
  <c r="T87" i="1"/>
  <c r="T48" i="1"/>
  <c r="T163" i="1"/>
  <c r="T117" i="1"/>
  <c r="T26" i="1"/>
  <c r="F23" i="8" l="1"/>
  <c r="E23" i="8"/>
  <c r="C23" i="8"/>
  <c r="B23" i="8"/>
  <c r="O12" i="8"/>
  <c r="N12" i="8"/>
  <c r="L12" i="8"/>
  <c r="K12" i="8"/>
  <c r="F12" i="8"/>
  <c r="E12" i="8"/>
  <c r="C12" i="8"/>
  <c r="I12" i="8" s="1"/>
  <c r="B12" i="8"/>
  <c r="O22" i="8"/>
  <c r="N22" i="8"/>
  <c r="L22" i="8"/>
  <c r="R22" i="8" s="1"/>
  <c r="K22" i="8"/>
  <c r="Q22" i="8" s="1"/>
  <c r="I22" i="8"/>
  <c r="H22" i="8"/>
  <c r="R11" i="8"/>
  <c r="Q11" i="8"/>
  <c r="I11" i="8"/>
  <c r="H11" i="8"/>
  <c r="O21" i="8"/>
  <c r="N21" i="8"/>
  <c r="L21" i="8"/>
  <c r="R21" i="8" s="1"/>
  <c r="K21" i="8"/>
  <c r="Q21" i="8" s="1"/>
  <c r="I21" i="8"/>
  <c r="H21" i="8"/>
  <c r="R10" i="8"/>
  <c r="Q10" i="8"/>
  <c r="I10" i="8"/>
  <c r="H10" i="8"/>
  <c r="O20" i="8"/>
  <c r="N20" i="8"/>
  <c r="L20" i="8"/>
  <c r="K20" i="8"/>
  <c r="I20" i="8"/>
  <c r="H20" i="8"/>
  <c r="R9" i="8"/>
  <c r="Q9" i="8"/>
  <c r="I9" i="8"/>
  <c r="H9" i="8"/>
  <c r="O19" i="8"/>
  <c r="N19" i="8"/>
  <c r="L19" i="8"/>
  <c r="R19" i="8" s="1"/>
  <c r="K19" i="8"/>
  <c r="Q19" i="8" s="1"/>
  <c r="O18" i="8"/>
  <c r="N18" i="8"/>
  <c r="L18" i="8"/>
  <c r="R18" i="8" s="1"/>
  <c r="K18" i="8"/>
  <c r="Q18" i="8" s="1"/>
  <c r="I18" i="8"/>
  <c r="H18" i="8"/>
  <c r="R7" i="8"/>
  <c r="Q7" i="8"/>
  <c r="I7" i="8"/>
  <c r="H7" i="8"/>
  <c r="O17" i="8"/>
  <c r="N17" i="8"/>
  <c r="L17" i="8"/>
  <c r="K17" i="8"/>
  <c r="F23" i="7"/>
  <c r="E23" i="7"/>
  <c r="C23" i="7"/>
  <c r="B23" i="7"/>
  <c r="H23" i="7" s="1"/>
  <c r="O12" i="7"/>
  <c r="N12" i="7"/>
  <c r="L12" i="7"/>
  <c r="K12" i="7"/>
  <c r="F12" i="7"/>
  <c r="E12" i="7"/>
  <c r="C12" i="7"/>
  <c r="B12" i="7"/>
  <c r="M41" i="2"/>
  <c r="L41" i="2"/>
  <c r="K41" i="2"/>
  <c r="J41" i="2"/>
  <c r="I41" i="2"/>
  <c r="H41" i="2"/>
  <c r="G41" i="2"/>
  <c r="F41" i="2"/>
  <c r="E41" i="2"/>
  <c r="D41" i="2"/>
  <c r="C41" i="2"/>
  <c r="B4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S11" i="2"/>
  <c r="R11" i="2"/>
  <c r="Q11" i="2"/>
  <c r="P11" i="2"/>
  <c r="O11" i="2"/>
  <c r="N11" i="2"/>
  <c r="M11" i="2"/>
  <c r="L11" i="2"/>
  <c r="K11" i="2"/>
  <c r="J11" i="2"/>
  <c r="I11" i="2"/>
  <c r="H11" i="2"/>
  <c r="D33" i="6"/>
  <c r="L32" i="6"/>
  <c r="R32" i="6" s="1"/>
  <c r="K32" i="6"/>
  <c r="J32" i="6"/>
  <c r="I32" i="6"/>
  <c r="F32" i="6"/>
  <c r="E32" i="6"/>
  <c r="D32" i="6"/>
  <c r="C32" i="6"/>
  <c r="O32" i="6" s="1"/>
  <c r="N31" i="6"/>
  <c r="L31" i="6"/>
  <c r="R31" i="6" s="1"/>
  <c r="K31" i="6"/>
  <c r="Q31" i="6" s="1"/>
  <c r="J31" i="6"/>
  <c r="I31" i="6"/>
  <c r="F31" i="6"/>
  <c r="E31" i="6"/>
  <c r="D31" i="6"/>
  <c r="C31" i="6"/>
  <c r="G31" i="6" s="1"/>
  <c r="L30" i="6"/>
  <c r="K30" i="6"/>
  <c r="J30" i="6"/>
  <c r="J33" i="6" s="1"/>
  <c r="P33" i="6" s="1"/>
  <c r="I30" i="6"/>
  <c r="I33" i="6" s="1"/>
  <c r="F30" i="6"/>
  <c r="E30" i="6"/>
  <c r="D30" i="6"/>
  <c r="C30" i="6"/>
  <c r="G30" i="6" s="1"/>
  <c r="M28" i="6"/>
  <c r="L28" i="6"/>
  <c r="K28" i="6"/>
  <c r="Q28" i="6" s="1"/>
  <c r="J28" i="6"/>
  <c r="P28" i="6" s="1"/>
  <c r="I28" i="6"/>
  <c r="H28" i="6"/>
  <c r="G28" i="6"/>
  <c r="F28" i="6"/>
  <c r="E28" i="6"/>
  <c r="D28" i="6"/>
  <c r="C28" i="6"/>
  <c r="U27" i="6"/>
  <c r="T27" i="6"/>
  <c r="S27" i="6"/>
  <c r="R27" i="6"/>
  <c r="Q27" i="6"/>
  <c r="P27" i="6"/>
  <c r="O27" i="6"/>
  <c r="V27" i="6"/>
  <c r="U26" i="6"/>
  <c r="T26" i="6"/>
  <c r="S26" i="6"/>
  <c r="R26" i="6"/>
  <c r="Q26" i="6"/>
  <c r="P26" i="6"/>
  <c r="O26" i="6"/>
  <c r="V26" i="6"/>
  <c r="U25" i="6"/>
  <c r="T25" i="6"/>
  <c r="S25" i="6"/>
  <c r="R25" i="6"/>
  <c r="Q25" i="6"/>
  <c r="P25" i="6"/>
  <c r="O25" i="6"/>
  <c r="N28" i="6"/>
  <c r="Q24" i="6"/>
  <c r="P24" i="6"/>
  <c r="O24" i="6"/>
  <c r="U24" i="6"/>
  <c r="R24" i="6"/>
  <c r="R23" i="6"/>
  <c r="Q23" i="6"/>
  <c r="P23" i="6"/>
  <c r="O23" i="6"/>
  <c r="V23" i="6"/>
  <c r="U23" i="6"/>
  <c r="R22" i="6"/>
  <c r="Q22" i="6"/>
  <c r="P22" i="6"/>
  <c r="O22" i="6"/>
  <c r="V22" i="6"/>
  <c r="U22" i="6"/>
  <c r="R21" i="6"/>
  <c r="Q21" i="6"/>
  <c r="P21" i="6"/>
  <c r="O21" i="6"/>
  <c r="U21" i="6"/>
  <c r="R20" i="6"/>
  <c r="Q20" i="6"/>
  <c r="P20" i="6"/>
  <c r="O20" i="6"/>
  <c r="V19" i="6"/>
  <c r="R19" i="6"/>
  <c r="Q19" i="6"/>
  <c r="P19" i="6"/>
  <c r="O19" i="6"/>
  <c r="T19" i="6"/>
  <c r="U19" i="6"/>
  <c r="V18" i="6"/>
  <c r="R18" i="6"/>
  <c r="Q18" i="6"/>
  <c r="P18" i="6"/>
  <c r="O18" i="6"/>
  <c r="T18" i="6"/>
  <c r="U18" i="6"/>
  <c r="V17" i="6"/>
  <c r="R17" i="6"/>
  <c r="Q17" i="6"/>
  <c r="P17" i="6"/>
  <c r="O17" i="6"/>
  <c r="T17" i="6"/>
  <c r="U16" i="6"/>
  <c r="R16" i="6"/>
  <c r="Q16" i="6"/>
  <c r="P16" i="6"/>
  <c r="O16" i="6"/>
  <c r="U15" i="6"/>
  <c r="T15" i="6"/>
  <c r="S15" i="6"/>
  <c r="R15" i="6"/>
  <c r="Q15" i="6"/>
  <c r="P15" i="6"/>
  <c r="O15" i="6"/>
  <c r="V15" i="6"/>
  <c r="U14" i="6"/>
  <c r="T14" i="6"/>
  <c r="S14" i="6"/>
  <c r="R14" i="6"/>
  <c r="Q14" i="6"/>
  <c r="P14" i="6"/>
  <c r="O14" i="6"/>
  <c r="V14" i="6"/>
  <c r="U13" i="6"/>
  <c r="T13" i="6"/>
  <c r="S13" i="6"/>
  <c r="R13" i="6"/>
  <c r="Q13" i="6"/>
  <c r="P13" i="6"/>
  <c r="O13" i="6"/>
  <c r="Q12" i="6"/>
  <c r="P12" i="6"/>
  <c r="O12" i="6"/>
  <c r="U12" i="6"/>
  <c r="R12" i="6"/>
  <c r="R11" i="6"/>
  <c r="Q11" i="6"/>
  <c r="P11" i="6"/>
  <c r="O11" i="6"/>
  <c r="V11" i="6"/>
  <c r="U11" i="6"/>
  <c r="R10" i="6"/>
  <c r="Q10" i="6"/>
  <c r="P10" i="6"/>
  <c r="O10" i="6"/>
  <c r="V10" i="6"/>
  <c r="U10" i="6"/>
  <c r="R9" i="6"/>
  <c r="Q9" i="6"/>
  <c r="P9" i="6"/>
  <c r="O9" i="6"/>
  <c r="U9" i="6"/>
  <c r="P8" i="6"/>
  <c r="V8" i="6"/>
  <c r="R8" i="6"/>
  <c r="Q8" i="6"/>
  <c r="O8" i="6"/>
  <c r="V7" i="6"/>
  <c r="R7" i="6"/>
  <c r="Q7" i="6"/>
  <c r="P7" i="6"/>
  <c r="O7" i="6"/>
  <c r="T7" i="6"/>
  <c r="U7" i="6"/>
  <c r="V6" i="6"/>
  <c r="R6" i="6"/>
  <c r="Q6" i="6"/>
  <c r="P6" i="6"/>
  <c r="O6" i="6"/>
  <c r="T6" i="6"/>
  <c r="U6" i="6"/>
  <c r="V5" i="6"/>
  <c r="R5" i="6"/>
  <c r="Q5" i="6"/>
  <c r="P5" i="6"/>
  <c r="O5" i="6"/>
  <c r="T5" i="6"/>
  <c r="L33" i="6" l="1"/>
  <c r="N30" i="6"/>
  <c r="R28" i="6"/>
  <c r="U28" i="6"/>
  <c r="H32" i="6"/>
  <c r="V32" i="6" s="1"/>
  <c r="H31" i="6"/>
  <c r="T31" i="6" s="1"/>
  <c r="G32" i="6"/>
  <c r="K33" i="6"/>
  <c r="Q33" i="6" s="1"/>
  <c r="O28" i="6"/>
  <c r="P30" i="6"/>
  <c r="Q30" i="6"/>
  <c r="M31" i="6"/>
  <c r="U31" i="6" s="1"/>
  <c r="N32" i="6"/>
  <c r="F33" i="6"/>
  <c r="P31" i="6"/>
  <c r="Q32" i="6"/>
  <c r="S19" i="8"/>
  <c r="N23" i="8"/>
  <c r="O23" i="8"/>
  <c r="G23" i="8"/>
  <c r="H23" i="8"/>
  <c r="M12" i="8"/>
  <c r="Q12" i="8"/>
  <c r="R12" i="8"/>
  <c r="S12" i="8" s="1"/>
  <c r="O23" i="7"/>
  <c r="P17" i="8"/>
  <c r="Q17" i="8"/>
  <c r="Q20" i="8"/>
  <c r="K23" i="8"/>
  <c r="Q23" i="8" s="1"/>
  <c r="R17" i="8"/>
  <c r="R20" i="8"/>
  <c r="I23" i="8"/>
  <c r="J23" i="8" s="1"/>
  <c r="P23" i="8"/>
  <c r="D12" i="8"/>
  <c r="L23" i="8"/>
  <c r="M17" i="8"/>
  <c r="M19" i="8"/>
  <c r="H12" i="8"/>
  <c r="J12" i="8" s="1"/>
  <c r="D12" i="7"/>
  <c r="M12" i="7"/>
  <c r="G23" i="7"/>
  <c r="Q12" i="7"/>
  <c r="R12" i="7"/>
  <c r="S12" i="7" s="1"/>
  <c r="D23" i="7"/>
  <c r="H12" i="7"/>
  <c r="N23" i="7"/>
  <c r="P23" i="7" s="1"/>
  <c r="I23" i="7"/>
  <c r="J23" i="7" s="1"/>
  <c r="K23" i="7"/>
  <c r="L23" i="7"/>
  <c r="G12" i="7"/>
  <c r="I12" i="7"/>
  <c r="P12" i="7"/>
  <c r="V24" i="6"/>
  <c r="T24" i="6"/>
  <c r="V28" i="6"/>
  <c r="T28" i="6"/>
  <c r="T16" i="6"/>
  <c r="V16" i="6"/>
  <c r="U20" i="6"/>
  <c r="S20" i="6"/>
  <c r="U8" i="6"/>
  <c r="S8" i="6"/>
  <c r="T12" i="6"/>
  <c r="V12" i="6"/>
  <c r="S31" i="6"/>
  <c r="V20" i="6"/>
  <c r="H33" i="6"/>
  <c r="S12" i="6"/>
  <c r="O30" i="6"/>
  <c r="C33" i="6"/>
  <c r="S5" i="6"/>
  <c r="S6" i="6"/>
  <c r="S7" i="6"/>
  <c r="S16" i="6"/>
  <c r="S17" i="6"/>
  <c r="S18" i="6"/>
  <c r="S19" i="6"/>
  <c r="S28" i="6"/>
  <c r="O31" i="6"/>
  <c r="U5" i="6"/>
  <c r="U17" i="6"/>
  <c r="M30" i="6"/>
  <c r="S24" i="6"/>
  <c r="T8" i="6"/>
  <c r="T9" i="6"/>
  <c r="T10" i="6"/>
  <c r="T11" i="6"/>
  <c r="T20" i="6"/>
  <c r="T21" i="6"/>
  <c r="T22" i="6"/>
  <c r="T23" i="6"/>
  <c r="H30" i="6"/>
  <c r="V30" i="6" s="1"/>
  <c r="T30" i="6"/>
  <c r="P32" i="6"/>
  <c r="M32" i="6"/>
  <c r="E33" i="6"/>
  <c r="V13" i="6"/>
  <c r="V25" i="6"/>
  <c r="R30" i="6"/>
  <c r="S9" i="6"/>
  <c r="S10" i="6"/>
  <c r="S11" i="6"/>
  <c r="S21" i="6"/>
  <c r="S22" i="6"/>
  <c r="S23" i="6"/>
  <c r="N33" i="6"/>
  <c r="V9" i="6"/>
  <c r="V21" i="6"/>
  <c r="G33" i="6" l="1"/>
  <c r="T32" i="6"/>
  <c r="V31" i="6"/>
  <c r="R33" i="6"/>
  <c r="S17" i="8"/>
  <c r="R23" i="8"/>
  <c r="S23" i="8" s="1"/>
  <c r="M23" i="8"/>
  <c r="J12" i="7"/>
  <c r="Q23" i="7"/>
  <c r="R23" i="7"/>
  <c r="S23" i="7" s="1"/>
  <c r="M23" i="7"/>
  <c r="V33" i="6"/>
  <c r="T33" i="6"/>
  <c r="U30" i="6"/>
  <c r="S30" i="6"/>
  <c r="M33" i="6"/>
  <c r="O33" i="6"/>
  <c r="U32" i="6"/>
  <c r="S32" i="6"/>
  <c r="U33" i="6" l="1"/>
  <c r="S33" i="6"/>
</calcChain>
</file>

<file path=xl/sharedStrings.xml><?xml version="1.0" encoding="utf-8"?>
<sst xmlns="http://schemas.openxmlformats.org/spreadsheetml/2006/main" count="5805" uniqueCount="717">
  <si>
    <t>Stupeň štúdia</t>
  </si>
  <si>
    <t>Štátna príslušnosť</t>
  </si>
  <si>
    <t>Denní študenti - cudzinci</t>
  </si>
  <si>
    <t>Externí študenti - cudzinci</t>
  </si>
  <si>
    <t>1.</t>
  </si>
  <si>
    <t>Spojené kráľovstvo Veľkej Británie a Severného Írska</t>
  </si>
  <si>
    <t>Nemecká spolková republika</t>
  </si>
  <si>
    <t>Francúzska republika</t>
  </si>
  <si>
    <t>Česká republika</t>
  </si>
  <si>
    <t>Chorvátska republika</t>
  </si>
  <si>
    <t>Bulharská republika</t>
  </si>
  <si>
    <t>Poľská republika</t>
  </si>
  <si>
    <t>Ruská federácia</t>
  </si>
  <si>
    <t>Srbská republika</t>
  </si>
  <si>
    <t>Španielske kráľovstvo</t>
  </si>
  <si>
    <t>Turecká republika</t>
  </si>
  <si>
    <t>Ukrajina</t>
  </si>
  <si>
    <t>Slovenská republika</t>
  </si>
  <si>
    <t>2.</t>
  </si>
  <si>
    <t>Kazašská republika</t>
  </si>
  <si>
    <t>3.</t>
  </si>
  <si>
    <t xml:space="preserve">Fakulta </t>
  </si>
  <si>
    <t>AR 2015/2016</t>
  </si>
  <si>
    <t>Študenti, ktorí mali povinnosť hradiť školné</t>
  </si>
  <si>
    <t>Študenti, ktorí sa odvolali</t>
  </si>
  <si>
    <t>Študenti, ktorým bola žiadosť zamietnutá</t>
  </si>
  <si>
    <t>Študenti, ktorým sa vyhovelo spolu</t>
  </si>
  <si>
    <t xml:space="preserve">Suma, ktorá sa odpustila 
na školnom v € </t>
  </si>
  <si>
    <t>EF</t>
  </si>
  <si>
    <t>FF</t>
  </si>
  <si>
    <t>FPVaMV</t>
  </si>
  <si>
    <t>FPV</t>
  </si>
  <si>
    <t>PF</t>
  </si>
  <si>
    <t>PrF</t>
  </si>
  <si>
    <t>Spolu</t>
  </si>
  <si>
    <t>Fakulta</t>
  </si>
  <si>
    <t>Denní študenti SR</t>
  </si>
  <si>
    <t>Externí študenti SR</t>
  </si>
  <si>
    <t>EF spolu 1. stupeň</t>
  </si>
  <si>
    <t>EF spolu 2. stupeň</t>
  </si>
  <si>
    <t>EF spolu 3. stupeň</t>
  </si>
  <si>
    <t>EF spolu</t>
  </si>
  <si>
    <t>Filozofická fakulta</t>
  </si>
  <si>
    <t>FF spolu 1. stupeň</t>
  </si>
  <si>
    <t>Spojené štáty americké</t>
  </si>
  <si>
    <t>FF spolu 2. stupeň</t>
  </si>
  <si>
    <t>FF spolu 3. stupeň</t>
  </si>
  <si>
    <t>FF spolu</t>
  </si>
  <si>
    <t>Fakulta politických vied a medzinárodných vzťahov</t>
  </si>
  <si>
    <t>FPVaMV spolu 1. stupeň</t>
  </si>
  <si>
    <t>FPVaMV spolu 2. stupeň</t>
  </si>
  <si>
    <t>FPVaMV spolu 3. stupeň</t>
  </si>
  <si>
    <t>FPVaMV spolu</t>
  </si>
  <si>
    <t>Fakulta prírodných vied</t>
  </si>
  <si>
    <t>FPV spolu 1. stupeň</t>
  </si>
  <si>
    <t>FPV spolu 2. stupeň</t>
  </si>
  <si>
    <t>FPV spolu 3. stupeň</t>
  </si>
  <si>
    <t>FPV spolu</t>
  </si>
  <si>
    <t>Pedagogická fakulta</t>
  </si>
  <si>
    <t>PF spolu 1. stupeň</t>
  </si>
  <si>
    <t>PF spolu 2. stupeň</t>
  </si>
  <si>
    <t>PF spolu 3. stupeň</t>
  </si>
  <si>
    <t>PF spolu</t>
  </si>
  <si>
    <t>PrF spolu 1. stupeň</t>
  </si>
  <si>
    <t>PrF spolu 2. stupeň</t>
  </si>
  <si>
    <t>PrF spolu 3. stupeň</t>
  </si>
  <si>
    <t>PrF spolu</t>
  </si>
  <si>
    <t>UMB SPOLU</t>
  </si>
  <si>
    <t>Por. číslo</t>
  </si>
  <si>
    <t>ŠP sa bude uskutočňovať na fakulte</t>
  </si>
  <si>
    <t xml:space="preserve">Názov študijného programu </t>
  </si>
  <si>
    <t xml:space="preserve">Stupeň štúdia </t>
  </si>
  <si>
    <t xml:space="preserve">Forma štúdia </t>
  </si>
  <si>
    <t>Štandardná dĺžka štúdia (počet rokov)</t>
  </si>
  <si>
    <t>Uďelovaný akademický titul</t>
  </si>
  <si>
    <t>Jazyk</t>
  </si>
  <si>
    <t>Poznámka</t>
  </si>
  <si>
    <t>EF             UMB</t>
  </si>
  <si>
    <t>verejná správa a regionálny rozvoj</t>
  </si>
  <si>
    <t>externá</t>
  </si>
  <si>
    <t>Bc.</t>
  </si>
  <si>
    <t>slovenský</t>
  </si>
  <si>
    <t>financie, bankovníctvo a investovanie</t>
  </si>
  <si>
    <t>ekonomika a manažment podniku</t>
  </si>
  <si>
    <t>verejná ekonomika a služby</t>
  </si>
  <si>
    <t>cestovný ruch</t>
  </si>
  <si>
    <t>PhD.</t>
  </si>
  <si>
    <t>FF             UMB</t>
  </si>
  <si>
    <t>učiteľstvo umelecko-výchovných a výchovných predmetov</t>
  </si>
  <si>
    <t>učiteľstvo telesnej výchovy a trénerstvo</t>
  </si>
  <si>
    <t>učiteľstvo umelecko-výchovných a výchovných predmetov a šport</t>
  </si>
  <si>
    <t>učiteľstvo akademických predmetov</t>
  </si>
  <si>
    <t>športová edukológia</t>
  </si>
  <si>
    <t>FPVaMV UMB</t>
  </si>
  <si>
    <t>medzinárodné vzťahy</t>
  </si>
  <si>
    <t>FPV         UMB</t>
  </si>
  <si>
    <t>učiteľstvo fyziky (v kombinácii)</t>
  </si>
  <si>
    <t>učiteľstvo praktickej prípravy</t>
  </si>
  <si>
    <t>učiteľstvo profesijných predmetov a praktickej prípravy</t>
  </si>
  <si>
    <t>geografia</t>
  </si>
  <si>
    <t>environmentálne manažérstvo</t>
  </si>
  <si>
    <t>environmentálny manažment</t>
  </si>
  <si>
    <t>aplikovaná informatika</t>
  </si>
  <si>
    <t>PdF           UMB</t>
  </si>
  <si>
    <t>učiteľstvo pedagogiky (v kombinácii)</t>
  </si>
  <si>
    <t>učiteľstvo psychológie (v kombinácii)</t>
  </si>
  <si>
    <t>učiteľstvo etickej výchovy (v kombinácii)</t>
  </si>
  <si>
    <t>učiteľstvo hudobného umenia (v kombinácii)</t>
  </si>
  <si>
    <t xml:space="preserve">učiteľstvo výtvarného umenia </t>
  </si>
  <si>
    <t>pedagogika</t>
  </si>
  <si>
    <t>predškolská a elementárna pedagogika</t>
  </si>
  <si>
    <t>andragogika</t>
  </si>
  <si>
    <t>učiteľstvo hudobného umenia a školské hudobné súbory</t>
  </si>
  <si>
    <t>sociálna práca</t>
  </si>
  <si>
    <t>teológia</t>
  </si>
  <si>
    <t>PrF        UMB</t>
  </si>
  <si>
    <t>právo</t>
  </si>
  <si>
    <t>D</t>
  </si>
  <si>
    <t>E</t>
  </si>
  <si>
    <t>UMB spolu denné</t>
  </si>
  <si>
    <t>UMB spolu  externé</t>
  </si>
  <si>
    <t xml:space="preserve">UMB spolu </t>
  </si>
  <si>
    <t xml:space="preserve">Spolu </t>
  </si>
  <si>
    <t>Počet 
prihlášok</t>
  </si>
  <si>
    <t xml:space="preserve">Počet 
prijatých </t>
  </si>
  <si>
    <t>Forma 
štúdia</t>
  </si>
  <si>
    <t>Plán 
prijatia</t>
  </si>
  <si>
    <t>Počet 
zúčastnených</t>
  </si>
  <si>
    <t xml:space="preserve">Počet 
zapísaných </t>
  </si>
  <si>
    <t>Stupeň</t>
  </si>
  <si>
    <t>Rozdiel DŠ</t>
  </si>
  <si>
    <t>Rozdiel EŠ</t>
  </si>
  <si>
    <t xml:space="preserve">Rozdiel spolu </t>
  </si>
  <si>
    <t>% pokles</t>
  </si>
  <si>
    <t>Spolu 1. st.</t>
  </si>
  <si>
    <t>Spolu 2. st.</t>
  </si>
  <si>
    <t>Spolu 3. st.</t>
  </si>
  <si>
    <t xml:space="preserve">študenti dokončia štúdium v štandardnej dĺžke štúdia 
+ 1 akademický rok </t>
  </si>
  <si>
    <t>Albánska republika</t>
  </si>
  <si>
    <t>Azerbajdžanská republika</t>
  </si>
  <si>
    <t>Bieloruská republika</t>
  </si>
  <si>
    <t>Indická republika</t>
  </si>
  <si>
    <t>Rakúska republika</t>
  </si>
  <si>
    <t>Uzbecká republika</t>
  </si>
  <si>
    <t>AR 2016/2017</t>
  </si>
  <si>
    <t>Z toho denní študenti - mobilita</t>
  </si>
  <si>
    <t>Z toho externí študenti - mobilita</t>
  </si>
  <si>
    <t>Spolu študenti</t>
  </si>
  <si>
    <t>Ekonomická fakulta</t>
  </si>
  <si>
    <t>0</t>
  </si>
  <si>
    <t>Nigérijská federatívna republika</t>
  </si>
  <si>
    <t>Maďarsko</t>
  </si>
  <si>
    <t>Čínska ľudová republika</t>
  </si>
  <si>
    <t>AR 2017/2018</t>
  </si>
  <si>
    <t>ekonómia a manažment</t>
  </si>
  <si>
    <t xml:space="preserve">učiteľstvo a pedagogické vedy
vedy o športe </t>
  </si>
  <si>
    <t>vedy o športe</t>
  </si>
  <si>
    <t>politické vedy</t>
  </si>
  <si>
    <t xml:space="preserve">učiteľstvo a pedagogické vedy </t>
  </si>
  <si>
    <t>vedy o Zemi</t>
  </si>
  <si>
    <t xml:space="preserve">ekologické a environmentálne vedy </t>
  </si>
  <si>
    <t>informatika</t>
  </si>
  <si>
    <t>matematika</t>
  </si>
  <si>
    <t>Podiel zahraničných 
študentov k počtu 
zahraničných študentov 
UMB (vrátane mobilít)</t>
  </si>
  <si>
    <t>Bangladéšska ľudová republika</t>
  </si>
  <si>
    <t>Grécka republika</t>
  </si>
  <si>
    <t>AR 2018/2019</t>
  </si>
  <si>
    <t>Predpokladaná suma, ktorá sa má získať 
na školnom v €</t>
  </si>
  <si>
    <t>z toho ženy</t>
  </si>
  <si>
    <t>Podiel prihlásených 
k plánu prijatia</t>
  </si>
  <si>
    <t>z toho podiel žien</t>
  </si>
  <si>
    <t>Podiel zapísaných 
k prijatým</t>
  </si>
  <si>
    <t>k 31. 10. 2020</t>
  </si>
  <si>
    <t>Rozdiel DŠ ženy</t>
  </si>
  <si>
    <t>Rozdiel EŠ ženy</t>
  </si>
  <si>
    <t>Rozdiel spolu - ženy</t>
  </si>
  <si>
    <t>% pokles ženy</t>
  </si>
  <si>
    <t>DŠ</t>
  </si>
  <si>
    <t>EŠ</t>
  </si>
  <si>
    <t>Rozdiel spolu DŠ</t>
  </si>
  <si>
    <t>Rozdiel spolu DŠ ženy</t>
  </si>
  <si>
    <t>Rozdiel spolu EŠ</t>
  </si>
  <si>
    <t>Rozdiel spolu EŠ ženy</t>
  </si>
  <si>
    <t>Rozdiel spolu ženy</t>
  </si>
  <si>
    <t xml:space="preserve">% pokles spolu </t>
  </si>
  <si>
    <t>% pokles spolu ženy</t>
  </si>
  <si>
    <t>Denní študenti SR 
z toho ženy</t>
  </si>
  <si>
    <t>Denní študenti - cudzinci 
z toho ženy</t>
  </si>
  <si>
    <t>Externí študenti SR
z toho ženy</t>
  </si>
  <si>
    <t>Externí študenti - cudzinci
z tohto ženy</t>
  </si>
  <si>
    <t>Spolu študenti
z toho ženy</t>
  </si>
  <si>
    <t xml:space="preserve">Spolu študenti cudzinci </t>
  </si>
  <si>
    <t>Spolu študenti cudzinci 
z toho ženy</t>
  </si>
  <si>
    <t>Podiel zahraničných 
študentov (vrátane 
mobilít kde sú študenti zo SR aj zo zahraničia) k počtu 
študentov fakulty</t>
  </si>
  <si>
    <t>Portugalská republika</t>
  </si>
  <si>
    <t>Belgické kráľovstvo</t>
  </si>
  <si>
    <t>AR 2019/2020</t>
  </si>
  <si>
    <t>AR 2014/2015</t>
  </si>
  <si>
    <t>AR 2013/2014</t>
  </si>
  <si>
    <t>AR 2012/2013</t>
  </si>
  <si>
    <t>AR 2011/2012</t>
  </si>
  <si>
    <t>AR 2010/2011</t>
  </si>
  <si>
    <t>1. stupeň štúdia</t>
  </si>
  <si>
    <t>2. stupeň štúdia</t>
  </si>
  <si>
    <t>3. stupeň štúdia</t>
  </si>
  <si>
    <t>Spolu DŠ</t>
  </si>
  <si>
    <t>Spolu EŠ</t>
  </si>
  <si>
    <t>Počet ponúkaných ŠP</t>
  </si>
  <si>
    <t>Počet neotvorených ŠP</t>
  </si>
  <si>
    <t xml:space="preserve">% podiel </t>
  </si>
  <si>
    <t>Poznámka: označenie ŠP zahŕňa študijné programy aj kombinácie študijných programov</t>
  </si>
  <si>
    <t>Počet ponúkaných ŠP v CJ</t>
  </si>
  <si>
    <t>Počet neotvorených ŠP v CJ</t>
  </si>
  <si>
    <t>0,00</t>
  </si>
  <si>
    <t/>
  </si>
  <si>
    <t>Forma</t>
  </si>
  <si>
    <t>Popis</t>
  </si>
  <si>
    <t xml:space="preserve">1. rok </t>
  </si>
  <si>
    <t>2. rok</t>
  </si>
  <si>
    <t>3. rok</t>
  </si>
  <si>
    <t>4. rok</t>
  </si>
  <si>
    <t>5. rok</t>
  </si>
  <si>
    <t>6. rok</t>
  </si>
  <si>
    <t>Počet študentov v nadštandardnej dĺžke štúdia v príslušnom ŠP</t>
  </si>
  <si>
    <t>Podiel študentov v NDŠ z počtu študentov</t>
  </si>
  <si>
    <t>denná</t>
  </si>
  <si>
    <t>ekonomika a manažment podniku v anglickom jazyku</t>
  </si>
  <si>
    <t>manažment</t>
  </si>
  <si>
    <t>teritoriálny manažment</t>
  </si>
  <si>
    <t>verejná ekonomika a manažment</t>
  </si>
  <si>
    <t>EF spolu 1. stupeň denné</t>
  </si>
  <si>
    <t>EF spolu 1. stupeň externé</t>
  </si>
  <si>
    <t>ekonomika a manažment malých a stredných podnikov</t>
  </si>
  <si>
    <t>ekonomika a riadenie cestovného ruchu</t>
  </si>
  <si>
    <t>ekonomika verejného sektora</t>
  </si>
  <si>
    <t>financie, bankovníctvo a investovanie v anglickom jazyku</t>
  </si>
  <si>
    <t>marketingový manažment podniku v anglickom jazyku</t>
  </si>
  <si>
    <t>marketingový manažment podniku</t>
  </si>
  <si>
    <t>podnikové manažérske systémy</t>
  </si>
  <si>
    <t>teritoriálne štúdiá</t>
  </si>
  <si>
    <t>EF spolu 2. stupeň denné</t>
  </si>
  <si>
    <t>EF spolu 2. stupeň externé</t>
  </si>
  <si>
    <t>financie</t>
  </si>
  <si>
    <t>verejná ekonomika a politika</t>
  </si>
  <si>
    <t>EF spolu 3. stupeň denné</t>
  </si>
  <si>
    <t>EF spolu 3. stupeň externé</t>
  </si>
  <si>
    <t>anglický jazyk a kultúra - francúzsky jazyk a kultúra</t>
  </si>
  <si>
    <t>anglický jazyk a kultúra - nemecký jazyk a kultúra</t>
  </si>
  <si>
    <t>anglický jazyk a kultúra - poľský jazyk a kultúra</t>
  </si>
  <si>
    <t>anglický jazyk a kultúra - ruský jazyk a kultúra</t>
  </si>
  <si>
    <t>anglický jazyk a kultúra - španielsky jazyk a kultúra</t>
  </si>
  <si>
    <t>anglický jazyk a kultúra - taliansky jazyk a kultúra</t>
  </si>
  <si>
    <t>aplikovaná etika</t>
  </si>
  <si>
    <t>európske kultúrne štúdiá</t>
  </si>
  <si>
    <t>aplikovaná etnológia</t>
  </si>
  <si>
    <t>etnológia - história</t>
  </si>
  <si>
    <t>francúzsky jazyk a kultúra - ruský jazyk a kultúra</t>
  </si>
  <si>
    <t>francúzsky jazyk a kultúra - španielsky jazyk a kultúra</t>
  </si>
  <si>
    <t>história</t>
  </si>
  <si>
    <t>nemecký jazyk a kultúra</t>
  </si>
  <si>
    <t>nemecký jazyk a kultúra - ruský jazyk a kultúra</t>
  </si>
  <si>
    <t>angličtina pre preklad v hospodárskej praxi</t>
  </si>
  <si>
    <t>nemčina pre preklad v hospodárskej praxi</t>
  </si>
  <si>
    <t>poľský jazyk a kultúra</t>
  </si>
  <si>
    <t>rekreológia</t>
  </si>
  <si>
    <t>ruský jazyk a kultúra</t>
  </si>
  <si>
    <t>slovenský jazyk a literatúra</t>
  </si>
  <si>
    <t>slovenský jazyk a literatúra - anglický jazyk a kultúra</t>
  </si>
  <si>
    <t>slovenský jazyk a literatúra - francúzsky jazyk a kultúra</t>
  </si>
  <si>
    <t>slovenský jazyk a literatúra - nemecký jazyk a kultúra</t>
  </si>
  <si>
    <t>slovenský jazyk a literatúra - ruský jazyk a kultúra</t>
  </si>
  <si>
    <t>slovenčina v lingvokultúrnej kompetencii zahraničných študentov</t>
  </si>
  <si>
    <t>španielsky jazyk a kultúra - taliansky jazyk a kultúra</t>
  </si>
  <si>
    <t>anglický jazyk a kultúra - aplikovaná etika</t>
  </si>
  <si>
    <t>anglický jazyk a kultúra - filozofia</t>
  </si>
  <si>
    <t>anglický jazyk a kultúra - história</t>
  </si>
  <si>
    <t>etnológia - filozofia</t>
  </si>
  <si>
    <t>filozofia - história</t>
  </si>
  <si>
    <t>filozofia - ruský jazyk a kultúra</t>
  </si>
  <si>
    <t>história - ruský jazyk a kultúra</t>
  </si>
  <si>
    <t>slovenský jazyk a literatúra - filozofia</t>
  </si>
  <si>
    <t>slovenský jazyk a literatúra - história</t>
  </si>
  <si>
    <t>učiteľstvo anglického jazyka a literatúry a učiteľstvo filozofie</t>
  </si>
  <si>
    <t>učiteľstvo anglického jazyka a literatúry a učiteľstvo histórie</t>
  </si>
  <si>
    <t>učiteľstvo anglického jazyka a literatúry a učiteľstvo hudobného umenia</t>
  </si>
  <si>
    <t>učiteľstvo anglického jazyka a literatúry a učiteľstvo nemeckého jazyka a literatúry</t>
  </si>
  <si>
    <t>učiteľstvo anglického jazyka a literatúry a učiteľstvo ruského jazyka a literatúry</t>
  </si>
  <si>
    <t>učiteľstvo anglického jazyka a literatúry a učiteľstvo slovenského jazyka a literatúry</t>
  </si>
  <si>
    <t>učiteľstvo anglického jazyka a literatúry a učiteľstvo telesnej výchovy</t>
  </si>
  <si>
    <t>učiteľstvo francúzskeho jazyka a literatúry a učiteľstvo histórie</t>
  </si>
  <si>
    <t>učiteľstvo histórie a učiteľstvo filozofie</t>
  </si>
  <si>
    <t>učiteľstvo histórie a učiteľstvo telesnej výchovy</t>
  </si>
  <si>
    <t>učiteľstvo nemeckého jazyka a literatúry a učiteľstvo filozofie</t>
  </si>
  <si>
    <t>učiteľstvo nemeckého jazyka a literatúry a učiteľstvo ruského jazyka a literatúry</t>
  </si>
  <si>
    <t>učiteľstvo ruského jazyka a literatúry a učiteľstvo histórie</t>
  </si>
  <si>
    <t>učiteľstvo slovenského jazyka a literatúry a učiteľstvo filozofie</t>
  </si>
  <si>
    <t>učiteľstvo slovenského jazyka a literatúry a učiteľstvo francúzskeho jazyka a literatúry</t>
  </si>
  <si>
    <t>učiteľstvo slovenského jazyka a literatúry a učiteľstvo histórie</t>
  </si>
  <si>
    <t>učiteľstvo slovenského jazyka a literatúry a učiteľstvo hudobného umenia</t>
  </si>
  <si>
    <t>učiteľstvo slovenského jazyka a literatúry a učiteľstvo nemeckého jazyka a literatúry</t>
  </si>
  <si>
    <t>učiteľstvo slovenského jazyka a literatúry a učiteľstvo ruského jazyka a literatúry</t>
  </si>
  <si>
    <t>učiteľstvo slovenského jazyka a literatúry a učiteľstvo telesnej výchovy</t>
  </si>
  <si>
    <t>učiteľstvo telesnej výchovy a učiteľstvo biológie</t>
  </si>
  <si>
    <t>učiteľstvo telesnej výchovy a učiteľstvo etickej výchovy</t>
  </si>
  <si>
    <t>učiteľstvo telesnej výchovy a učiteľstvo geografie</t>
  </si>
  <si>
    <t>učiteľstvo telesnej výchovy a učiteľstvo informatiky</t>
  </si>
  <si>
    <t>učiteľstvo telesnej výchovy</t>
  </si>
  <si>
    <t>učiteľstvo telesnej výchovy a učiteľstvo matematiky</t>
  </si>
  <si>
    <t>učiteľstvo telesnej výchovy a učiteľstvo techniky</t>
  </si>
  <si>
    <t>anglický jazyk a kultúra</t>
  </si>
  <si>
    <t>filozofické štúdiá</t>
  </si>
  <si>
    <t>stredoeurópske historické štúdiá</t>
  </si>
  <si>
    <t>francúzsky jazyk a kultúra - história</t>
  </si>
  <si>
    <t>učiteľstvo anglického jazyka a literatúry a učiteľstvo francúzskeho jazyka a literatúry</t>
  </si>
  <si>
    <t>slovenské dejiny</t>
  </si>
  <si>
    <t>systematická filozofia</t>
  </si>
  <si>
    <t>slovenský jazyk</t>
  </si>
  <si>
    <t>translatológia</t>
  </si>
  <si>
    <t>všeobecná jazykoveda</t>
  </si>
  <si>
    <t>literárna veda</t>
  </si>
  <si>
    <t>politológia</t>
  </si>
  <si>
    <t>FPVMV spolu 1. stupeň denné</t>
  </si>
  <si>
    <t>FPVMV spolu 1. stupeň externé</t>
  </si>
  <si>
    <t>bezpečnostné štúdiá</t>
  </si>
  <si>
    <t>FPVMV spolu 2. stupeň denné</t>
  </si>
  <si>
    <t>FPVMV spolu 2. stupeň externé</t>
  </si>
  <si>
    <t>FPVMV spolu 3. stupeň denné</t>
  </si>
  <si>
    <t>FPVMV spolu 3. stupeň externé</t>
  </si>
  <si>
    <t xml:space="preserve">FPV </t>
  </si>
  <si>
    <t>aplikovaná geológia</t>
  </si>
  <si>
    <t>bezpečnosť životného prostredia</t>
  </si>
  <si>
    <t>ekológia a ochrana ekosystémov</t>
  </si>
  <si>
    <t>forenzná a kriminalistická chémia</t>
  </si>
  <si>
    <t>geopotenciál regiónov</t>
  </si>
  <si>
    <t>učiteľstvo biológie a učiteľstvo anglického jazyka a literatúry</t>
  </si>
  <si>
    <t>učiteľstvo biológie a učiteľstvo filozofie</t>
  </si>
  <si>
    <t>učiteľstvo biológie a učiteľstvo geografie</t>
  </si>
  <si>
    <t>učiteľstvo biológie a učiteľstvo histórie</t>
  </si>
  <si>
    <t>učiteľstvo biológie a učiteľstvo chémie</t>
  </si>
  <si>
    <t>učiteľstvo biológie a učiteľstvo matematiky</t>
  </si>
  <si>
    <t>učiteľstvo biológie a učiteľstvo psychológie</t>
  </si>
  <si>
    <t>učiteľstvo biológie a učiteľstvo slovenského jazyka a literatúry</t>
  </si>
  <si>
    <t>učiteľstvo fyziky a učiteľstvo geografie</t>
  </si>
  <si>
    <t>učiteľstvo fyziky a učiteľstvo matematiky</t>
  </si>
  <si>
    <t>učiteľstvo geografie a učiteľstvo anglického jazyka a literatúry</t>
  </si>
  <si>
    <t>učiteľstvo geografie a učiteľstvo filozofie</t>
  </si>
  <si>
    <t>učiteľstvo geografie a učiteľstvo histórie</t>
  </si>
  <si>
    <t>učiteľstvo geografie a učiteľstvo matematiky</t>
  </si>
  <si>
    <t>učiteľstvo geografie a učiteľstvo nemeckého jazyka a literatúry</t>
  </si>
  <si>
    <t>učiteľstvo geografie a učiteľstvo psychológie</t>
  </si>
  <si>
    <t>učiteľstvo geografie a učiteľstvo slovenského jazyka a literatúry</t>
  </si>
  <si>
    <t>učiteľstvo chémie a učiteľstvo anglického jazyka a literatúry</t>
  </si>
  <si>
    <t>učiteľstvo chémie a učiteľstvo matematiky</t>
  </si>
  <si>
    <t>učiteľstvo informatiky a učiteľstvo anglického jazyka a literatúry</t>
  </si>
  <si>
    <t>učiteľstvo informatiky a učiteľstvo biológie</t>
  </si>
  <si>
    <t>učiteľstvo informatiky a učiteľstvo matematiky</t>
  </si>
  <si>
    <t>učiteľstvo informatiky a učiteľstvo techniky</t>
  </si>
  <si>
    <t>učiteľstvo matematiky a učiteľstvo anglického jazyka a literatúry</t>
  </si>
  <si>
    <t>učiteľstvo matematiky a učiteľstvo hudobného umenia</t>
  </si>
  <si>
    <t>učiteľstvo matematiky a učiteľstvo slovenského jazyka a literatúry</t>
  </si>
  <si>
    <t>učiteľstvo matematiky a učiteľstvo techniky</t>
  </si>
  <si>
    <t>FPV spolu 1. stupeň denné</t>
  </si>
  <si>
    <t>FPV spolu 1. stupeň externé</t>
  </si>
  <si>
    <t>aplikovaná chémia a forenzná prax</t>
  </si>
  <si>
    <t>geografia a rozvoj regiónov</t>
  </si>
  <si>
    <t>matematika v analýze dát a vo financiách</t>
  </si>
  <si>
    <t>učiteľstvo techniky</t>
  </si>
  <si>
    <t>učiteľstvo biológie a učiteľstvo fyziky</t>
  </si>
  <si>
    <t>FPV spolu 2. stupeň denné</t>
  </si>
  <si>
    <t>FPV spolu 2. stupeň externé</t>
  </si>
  <si>
    <t>evolúcia ekosystémov a ich ochrana</t>
  </si>
  <si>
    <t>geochémia</t>
  </si>
  <si>
    <t>matematická analýza</t>
  </si>
  <si>
    <t>sanácia environmentálnych záťaží</t>
  </si>
  <si>
    <t>FPV spolu 3. stupeň denné</t>
  </si>
  <si>
    <t>FPV spolu 3. stupeň externé</t>
  </si>
  <si>
    <t>evanjelikálna teológia a misia</t>
  </si>
  <si>
    <t>pedagogika -vychovávateľstvo</t>
  </si>
  <si>
    <t>psychológia</t>
  </si>
  <si>
    <t>ekonomika a manažment sociálnej práce</t>
  </si>
  <si>
    <t>učiteľstvo etickej výchovy a učiteľstvo slovenského jazyka a literatúry</t>
  </si>
  <si>
    <t>učiteľstvo hudobného umenia a učiteľstvo školské hudobné súbory</t>
  </si>
  <si>
    <t>učiteľstvo pedagogiky a učiteľstvo psychológie</t>
  </si>
  <si>
    <t>učiteľstvo psychológie a učiteľstvo anglického jazyka a literatúry</t>
  </si>
  <si>
    <t>učiteľstvo psychológie a učiteľstvo biológie</t>
  </si>
  <si>
    <t>učiteľstvo etickej výchovy a učiteľstvo psychológie</t>
  </si>
  <si>
    <t>učiteľstvo psychológie a učiteľstvo geografie</t>
  </si>
  <si>
    <t>učiteľstvo psychológie a učiteľstvo histórie</t>
  </si>
  <si>
    <t>učiteľstvo hudobného umenia a učiteľstvo psychológie</t>
  </si>
  <si>
    <t>učiteľstvo psychológie a učiteľstvo slovenského jazyka a literatúry</t>
  </si>
  <si>
    <t>učiteľstvo psychológie a učiteľstvo telesnej výchovy</t>
  </si>
  <si>
    <t>učiteľstvo psychológie a učiteľstvo výtvarného umenia</t>
  </si>
  <si>
    <t>učiteľstvo výtvarného umenia a učiteľstvo anglického jazyka a literatúry</t>
  </si>
  <si>
    <t>učiteľstvo výtvarného umenia a učiteľstvo biológie</t>
  </si>
  <si>
    <t>učiteľstvo etickej výchovy a učiteľstvo výtvarného umenia</t>
  </si>
  <si>
    <t>učiteľstvo výtvarného umenia a učiteľstvo geografie</t>
  </si>
  <si>
    <t>učiteľstvo výtvarného umenia</t>
  </si>
  <si>
    <t>učiteľstvo výtvarného umenia a učiteľstvo matematiky</t>
  </si>
  <si>
    <t>učiteľstvo výtvarného umenia a učiteľstvo techniky</t>
  </si>
  <si>
    <t>PF spolu 1. stupeň denné</t>
  </si>
  <si>
    <t>pedagogika - vychovávateľstvo</t>
  </si>
  <si>
    <t>PF spolu 1. stupeň externé</t>
  </si>
  <si>
    <t>evanjelikálna teológia</t>
  </si>
  <si>
    <t>učiteľstvo pre primárne vzdelávanie</t>
  </si>
  <si>
    <t>predškolská pedagogika</t>
  </si>
  <si>
    <t>sociálna pedagogika</t>
  </si>
  <si>
    <t>učiteľstvo pedagogiky a učiteľstvo hudobného umenia</t>
  </si>
  <si>
    <t>učiteľstvo psychológie a učiteľstvo etickej výchovy</t>
  </si>
  <si>
    <t>PF spolu 2. stupeň denné</t>
  </si>
  <si>
    <t>PF spolu 2. stupeň externé</t>
  </si>
  <si>
    <t>PF spolu 3. stupeň denné</t>
  </si>
  <si>
    <t>PF spolu 3. stupeň externé</t>
  </si>
  <si>
    <t xml:space="preserve"> </t>
  </si>
  <si>
    <t>PrF spolu 1. stupeň denné</t>
  </si>
  <si>
    <t>PrF spolu 1. stupeň externé</t>
  </si>
  <si>
    <t>PrF spolu 2. stupeň denné</t>
  </si>
  <si>
    <t>PrF spolu 2. stupeň externé</t>
  </si>
  <si>
    <t>občianske právo</t>
  </si>
  <si>
    <t>trestné právo</t>
  </si>
  <si>
    <t>obchodné a finančné právo</t>
  </si>
  <si>
    <t>PrF spolu 3. stupeň denné</t>
  </si>
  <si>
    <t>PrF spolu 3. stupeň externé</t>
  </si>
  <si>
    <t xml:space="preserve">Názov študijného odboru do 31. 8. 2019 </t>
  </si>
  <si>
    <t xml:space="preserve">Názov študijného odboru od 1. 9. 2019 </t>
  </si>
  <si>
    <t>Časové obmedzenie po KA 2015</t>
  </si>
  <si>
    <t>teritoriálny manažment (2014)</t>
  </si>
  <si>
    <t>bez časového obmedzenia</t>
  </si>
  <si>
    <t>financie, bankovníctvo a investovanie (2014)</t>
  </si>
  <si>
    <t>slovenský, anglický</t>
  </si>
  <si>
    <t>ekonomika a manažment podniku (2014)</t>
  </si>
  <si>
    <t>anglický</t>
  </si>
  <si>
    <t>verejná ekonomika a manažment (2014)</t>
  </si>
  <si>
    <t>cestovný ruch (2014)</t>
  </si>
  <si>
    <t>manažment (miesto štúdia Poprad)</t>
  </si>
  <si>
    <t>Ing.</t>
  </si>
  <si>
    <t>slovenský, anglický, francúzsky</t>
  </si>
  <si>
    <t xml:space="preserve">anglický </t>
  </si>
  <si>
    <t xml:space="preserve">slovenský </t>
  </si>
  <si>
    <t>ekonomika a manažment malých a stredných podnikov (2014)</t>
  </si>
  <si>
    <t>teritoriálne štúdia</t>
  </si>
  <si>
    <t>ekonomika a riadenie cestovného ruchu (2014)</t>
  </si>
  <si>
    <t xml:space="preserve">podnikové manažérske systémy (miesto štúdia Poprad) </t>
  </si>
  <si>
    <t xml:space="preserve">pozastavené </t>
  </si>
  <si>
    <t xml:space="preserve">verejná ekonomika a politika </t>
  </si>
  <si>
    <t>anglický, nemecký</t>
  </si>
  <si>
    <t>učiteľstvo anglického jazyka a literatúry                      (v kombinácii)</t>
  </si>
  <si>
    <t>učiteľstvo a pedagogické vedy</t>
  </si>
  <si>
    <t>učiteľstvo histórie (v kombinácii)</t>
  </si>
  <si>
    <t>učiteľstvo filozofie (v kombinácii)</t>
  </si>
  <si>
    <t>učiteľstvo francúzskeho jazyka a literatúry (v kombinácii)</t>
  </si>
  <si>
    <t>slovenský, francúzsky</t>
  </si>
  <si>
    <t>učiteľstvo nemeckého jazyka a literatúry (v kombinácii)</t>
  </si>
  <si>
    <t>slovenský, nemecký</t>
  </si>
  <si>
    <t>učiteľstvo slovenského jazyka a literatúry (v kombinácii)</t>
  </si>
  <si>
    <t>učiteľstvo ruského jazyka a literatúry (v kombinácii)</t>
  </si>
  <si>
    <t>slovenský, ruský</t>
  </si>
  <si>
    <t>učiteľstvo telesnej výchovy (v kombinácii)</t>
  </si>
  <si>
    <t>učiteľstvo telesnej výchovy (2014)</t>
  </si>
  <si>
    <t>učiteľstvo telesnej výchovy a trénerstvo (2014)</t>
  </si>
  <si>
    <t>filozofia</t>
  </si>
  <si>
    <t>etika</t>
  </si>
  <si>
    <t>historické vedy</t>
  </si>
  <si>
    <t>história (2014)</t>
  </si>
  <si>
    <t>muzeológia</t>
  </si>
  <si>
    <t>cudzie jazyky a kultúry</t>
  </si>
  <si>
    <t xml:space="preserve">filológia </t>
  </si>
  <si>
    <t>slovenský, anglický, francúzsky, nemecký, ruský</t>
  </si>
  <si>
    <t>taliansky jazyk a kultúra (v kombinácii)</t>
  </si>
  <si>
    <t>prekladateľstvo a tlmočníctvo</t>
  </si>
  <si>
    <t>slovenský, taliansky</t>
  </si>
  <si>
    <t>anglický jazyk a kultúra (v kombinácii)</t>
  </si>
  <si>
    <t>francúzsky jazyk a kultúra (v kombinácii)</t>
  </si>
  <si>
    <t>nemecký jazyk a kultúra (2014)</t>
  </si>
  <si>
    <t>slovenský, nemec ký</t>
  </si>
  <si>
    <t>nemecký jazyk a kultúra (v kombinácii)</t>
  </si>
  <si>
    <t>slovenský, poľský</t>
  </si>
  <si>
    <t>poľský jazyk a kultúra (v kombinácii)</t>
  </si>
  <si>
    <t>ruský jazyk a kultúra (v kombinácii)</t>
  </si>
  <si>
    <t>španielsky jazyk a kultúra (v kombinácii)</t>
  </si>
  <si>
    <t>slovenský, španielsky</t>
  </si>
  <si>
    <t xml:space="preserve">nemčina pre preklad v hospodárskej praxi </t>
  </si>
  <si>
    <t>románsky jazyk pre preklad v hospodárskej praxi</t>
  </si>
  <si>
    <t>slovenský, francúzsky, španielsky, taliansky</t>
  </si>
  <si>
    <t>etnológia
filozofia</t>
  </si>
  <si>
    <t>historické vedy
filozofia</t>
  </si>
  <si>
    <t>etnológia
história</t>
  </si>
  <si>
    <t>prekladateľstvo a tlmočníctvo
etika</t>
  </si>
  <si>
    <t xml:space="preserve">filológia
filozofia </t>
  </si>
  <si>
    <t>anglický jazyk a kultúra -filozofia</t>
  </si>
  <si>
    <t>prekladateľstvo a tlmočníctvo
filozofia</t>
  </si>
  <si>
    <t>prekladateľstvo a tlmočníctvo
história</t>
  </si>
  <si>
    <t xml:space="preserve">filológia
historické vedy </t>
  </si>
  <si>
    <t>aplikovaná etika - história</t>
  </si>
  <si>
    <t>etika
história</t>
  </si>
  <si>
    <t>filozofia
historické vedy</t>
  </si>
  <si>
    <t>aplikovaná etika - nemecký jazyk a kultúra</t>
  </si>
  <si>
    <t>etika
prekladateľstvo a tlmočníctvo</t>
  </si>
  <si>
    <t>filozofia
filológia</t>
  </si>
  <si>
    <t>filozofia - francúzsky jazyk a kultúra</t>
  </si>
  <si>
    <t>filozofia
prekladateľstvo a tlmočníctvo</t>
  </si>
  <si>
    <t>filozofia 
filológia</t>
  </si>
  <si>
    <t>slovenský, francúzsky, anglický</t>
  </si>
  <si>
    <t>filozofia
história</t>
  </si>
  <si>
    <t>filozofia - nemecký jazyk a kultúra</t>
  </si>
  <si>
    <t>slovenský, nemecký, anglický</t>
  </si>
  <si>
    <t>slovenský, ruský, anglický</t>
  </si>
  <si>
    <t>história - nemecký jazyk a kultúra</t>
  </si>
  <si>
    <t>história
prekladateľstvo a tlmočníctvo</t>
  </si>
  <si>
    <t>historické vedy 
filológia</t>
  </si>
  <si>
    <t>slovenský jazyk a literatúra  - anglický jazyk a kultúra (2014)</t>
  </si>
  <si>
    <t>slovenský jazyk a literatúra 
prekladateľstvo a tlmočníctvo</t>
  </si>
  <si>
    <t>filológia</t>
  </si>
  <si>
    <t>slovenský, anglciký</t>
  </si>
  <si>
    <t>slovenský jazyk a literatúra
filozfia</t>
  </si>
  <si>
    <t>slovenský jazyk a literatúra  - francúzsky jazyk a kultúra (2014)</t>
  </si>
  <si>
    <t>slovenský jazyk a literatúra
história</t>
  </si>
  <si>
    <t>slovenský jazyk a literatúra  - nemecký jazyk a kultúra (2014)</t>
  </si>
  <si>
    <t>slovenský jazyk a literatúra  - ruský jazyk a kultúra (2014)</t>
  </si>
  <si>
    <t>šport</t>
  </si>
  <si>
    <t xml:space="preserve">slovenský jazyk a literatúra </t>
  </si>
  <si>
    <t>etnológia</t>
  </si>
  <si>
    <t xml:space="preserve">1. </t>
  </si>
  <si>
    <t>Mgr.</t>
  </si>
  <si>
    <t>slovenský,
český,
poľský</t>
  </si>
  <si>
    <t>spoločný študijný program (s Ostravská univerzita v Ostrave, Uniwersytet Slaski v Katoviciach)</t>
  </si>
  <si>
    <t xml:space="preserve">učiteľstvo telesnej výchovy </t>
  </si>
  <si>
    <t xml:space="preserve">Mgr. </t>
  </si>
  <si>
    <t>slovenský, český, poľský, anglický</t>
  </si>
  <si>
    <t>filozófia - nemecký jazyk a kultúra</t>
  </si>
  <si>
    <t>historické vedy
filológia</t>
  </si>
  <si>
    <t xml:space="preserve">slovenský jazyk a literatúra  - ruský jazyk a kultúra </t>
  </si>
  <si>
    <t>systematická filozofia (2014)</t>
  </si>
  <si>
    <t>slovenské dejiny (2014)</t>
  </si>
  <si>
    <t>všeobecná jazykoveda (2014)</t>
  </si>
  <si>
    <t>športová edukológia (2014)</t>
  </si>
  <si>
    <t xml:space="preserve">3. </t>
  </si>
  <si>
    <t xml:space="preserve">literárna veda </t>
  </si>
  <si>
    <t>FF UMB</t>
  </si>
  <si>
    <t>medzinárodné vzťahy (2014)</t>
  </si>
  <si>
    <t xml:space="preserve">slovenský, anglický </t>
  </si>
  <si>
    <t>politológia (2014)</t>
  </si>
  <si>
    <t>spoločný študijný program (s Jagelovská univerzita v Krakove, Masarykova unvierzita v Brne, Univerzita v Pécsi)</t>
  </si>
  <si>
    <t>spoločný študijný program (s Sveučilište v Mostare, Bosna a Hercegovina)</t>
  </si>
  <si>
    <t>bezpečnostné štúdia</t>
  </si>
  <si>
    <t>spoločný študijný program (s Univerzitet v Sarajevu)</t>
  </si>
  <si>
    <t>bezpečnostné štúdia (2014)</t>
  </si>
  <si>
    <t>učiteľstvo biológie (v kombinácii)</t>
  </si>
  <si>
    <t>učiteľstvo geografie (v kombinácii)</t>
  </si>
  <si>
    <t>učiteľstvo chémie (v kombinácii)</t>
  </si>
  <si>
    <t>učiteľstvo informatiky (v kombinácii)</t>
  </si>
  <si>
    <t>učiteľstvo matematiky (v kombinácii)</t>
  </si>
  <si>
    <t>učiteľstvo techniky (v kombinácii)</t>
  </si>
  <si>
    <t>geológia</t>
  </si>
  <si>
    <t>geografia (2014)</t>
  </si>
  <si>
    <t>environmentalistika</t>
  </si>
  <si>
    <t>synekológia</t>
  </si>
  <si>
    <t>aplikovaná informatika (2014)</t>
  </si>
  <si>
    <t>chémia - hlavný
právo - vedľajší</t>
  </si>
  <si>
    <t>geológia - hlavný 
geografia - vedľajší</t>
  </si>
  <si>
    <t xml:space="preserve">vedy o Zemi </t>
  </si>
  <si>
    <t>aplikovaná informatika a vývoj softvéru</t>
  </si>
  <si>
    <t>environmentálna biológia</t>
  </si>
  <si>
    <t>slovenský,
anglický</t>
  </si>
  <si>
    <t>matermatická analýza</t>
  </si>
  <si>
    <t xml:space="preserve">teória vyučovania fyziky </t>
  </si>
  <si>
    <t>fyzika</t>
  </si>
  <si>
    <t xml:space="preserve">PhD. </t>
  </si>
  <si>
    <t xml:space="preserve">denná </t>
  </si>
  <si>
    <t>slovenský, český</t>
  </si>
  <si>
    <t>učiteľstvo výtvarného umenia (v kombinácii)</t>
  </si>
  <si>
    <t>predškolská a elementárna pedagogika (2014)</t>
  </si>
  <si>
    <t>andragogika (2014)</t>
  </si>
  <si>
    <t>evanjelikálna teológia a misia (2014)</t>
  </si>
  <si>
    <t>učiteľstvo hudobného umenia a školské hudobné súbory (2014)</t>
  </si>
  <si>
    <t>sociálna práca (2014)</t>
  </si>
  <si>
    <t>sociálna práca 
verejná ekonomika a služby</t>
  </si>
  <si>
    <t>sociálna práca
ekonómia a manažment</t>
  </si>
  <si>
    <t>výchova a vzdelávanie detí, mládeže a dospelých</t>
  </si>
  <si>
    <t>manažment a poradenstvo vo výchove a vzdelávaní</t>
  </si>
  <si>
    <t>spoločný študijný program (s Univerzita Jana Evangelisty Purkyně v Ústí nad Labem, Česká republika)</t>
  </si>
  <si>
    <t>evanjelikálna teológia (2014)</t>
  </si>
  <si>
    <t>riadenie v sociálnej práci</t>
  </si>
  <si>
    <t xml:space="preserve">slovenský, český </t>
  </si>
  <si>
    <t>sociálna pedagogika (2014)</t>
  </si>
  <si>
    <t>učiteľstvo pre primárne vzdelávanie (2014)</t>
  </si>
  <si>
    <t>predškolská pedagogika (2014)</t>
  </si>
  <si>
    <t>pedagogika (2014)</t>
  </si>
  <si>
    <t>teológia(2014)</t>
  </si>
  <si>
    <t>edukačné vedy</t>
  </si>
  <si>
    <t>právo (2014)</t>
  </si>
  <si>
    <t>Príloha 1 Akreditované študijné programy na Univerzite Mateja Bela v Banskej Bystrici k 31. 12. 2021</t>
  </si>
  <si>
    <t xml:space="preserve">Príloha 2 Záujem o štúdium na UMB  v AR 2021/2022 - 1. stupeň </t>
  </si>
  <si>
    <t xml:space="preserve">Záujem o štúdium na UMB  v AR 2021/2022 - 2. stupeň </t>
  </si>
  <si>
    <t xml:space="preserve">Príloha 3 Ponúkané a neotvorené študijné programy v AR 2021/2022 </t>
  </si>
  <si>
    <t>Príloha 4 Ponúkané a neotvorené študijné programy v cudzom jazyku v AR 2021/2022</t>
  </si>
  <si>
    <t>Príloha 5 Porovnanie počtu študujúcich  v AR 2020/2021 a v AR 2021/2022  (vrátane mobilít)</t>
  </si>
  <si>
    <t>k 31. 10. 2021</t>
  </si>
  <si>
    <t>Kirgizská republika</t>
  </si>
  <si>
    <t>Ghanská republika</t>
  </si>
  <si>
    <t>Talianska republika</t>
  </si>
  <si>
    <t>Afganská islamská republika</t>
  </si>
  <si>
    <t>Brazílska federatívna republika</t>
  </si>
  <si>
    <t>Nešpecifikované</t>
  </si>
  <si>
    <t>Kórejská republika</t>
  </si>
  <si>
    <t xml:space="preserve">Právnická fakulta </t>
  </si>
  <si>
    <t>ekonomika a manažment podniku AJ</t>
  </si>
  <si>
    <t>Príloha 7 Ekonomická fakulta - počet zapísaných študentov k 31. 10. 2021 podľa rokov štúdia (bez mobility) na študijný program (spracované z AiS2 dňa 16. 12. 2021)</t>
  </si>
  <si>
    <t>FF spolu 1. stupeň denné</t>
  </si>
  <si>
    <t>FF spolu 1. stupeň externé</t>
  </si>
  <si>
    <t>FF spolu 2. stupeň denné</t>
  </si>
  <si>
    <t>FF spolu 2. stupeň externé</t>
  </si>
  <si>
    <t>FF spolu 3. stupeň denné</t>
  </si>
  <si>
    <t>FF spolu 3. stupeň externé</t>
  </si>
  <si>
    <t xml:space="preserve">Príloha 8 Filozofická fakulta - počet zapísaných študentov k 31. 10. 2021 podľa rokov štúdia (bez mobility) na študijný program (spracované z AiS2 dňa 16. 12. 2021) </t>
  </si>
  <si>
    <t>FPVMV spolu 1. stupeň</t>
  </si>
  <si>
    <t>FPVMV spolu 2. stupeň</t>
  </si>
  <si>
    <t>FPVMV spolu 3. stupeň</t>
  </si>
  <si>
    <t xml:space="preserve">FPVMV spolu </t>
  </si>
  <si>
    <t xml:space="preserve">Príloha 9 Fakulta politických vied a medzinárodných vzťahov - počet zapísaných študentov k 31. 10. 2021 podľa rokov štúdia (bez mobility) na študijný program (spracované z AiS2 dňa 16. 12. 2021) </t>
  </si>
  <si>
    <t>učiteľstvo fyziky a učiteľstvo anglického jazyka a literatúry</t>
  </si>
  <si>
    <t>učiteľstvo chémie a učiteľstvo fyziky</t>
  </si>
  <si>
    <t>učiteľstvo chémie a učiteľstvo slovenského jazyka a literatúry</t>
  </si>
  <si>
    <t>učiteľstvo informatiky a učiteľstvo fyziky</t>
  </si>
  <si>
    <t>učiteľstvo informatiky a učiteľstvo histórie</t>
  </si>
  <si>
    <t>učiteľstvo matematiky a učiteľstvo histórie</t>
  </si>
  <si>
    <t xml:space="preserve">2. </t>
  </si>
  <si>
    <t>učiteľstvo biológie a učiteľstvo slovenského jazyky a literatúry</t>
  </si>
  <si>
    <t>učiteľstvo fyziky a učiteľstvo filozofie</t>
  </si>
  <si>
    <t xml:space="preserve">FPV spolu </t>
  </si>
  <si>
    <t>Príloha 10 Fakulta prírodných vied  - počet zapísaných študentov k 31. 10. 2021 podľa rokov štúdia (bez mobility) na študijný program  
(spracované z AiS2 dňa 16. 12. 2021)</t>
  </si>
  <si>
    <t xml:space="preserve">Príloha 11 Pedagogická fakulta  - počet zapísaných študentov k 31. 10. 2021 podľa rokov štúdia (bez mobility) na študijný program (spracované z AiS2 dňa 16. 12. 2021) </t>
  </si>
  <si>
    <t xml:space="preserve">PrF </t>
  </si>
  <si>
    <t xml:space="preserve">PrF spolu </t>
  </si>
  <si>
    <t xml:space="preserve">Príloha 12 Právnická fakulta  - počet zapísaných študentov k 31. 10. 2021 podľa rokov štúdia (bez mobility) na študijný program 
(spracované z AiS2 dňa 16. 12. 2021) </t>
  </si>
  <si>
    <t>Príloha 13 Vývoj školného v AR 2010/2011 až 2020/2021</t>
  </si>
  <si>
    <t>AR 2020/2021</t>
  </si>
  <si>
    <t>Z toho spolu - študenti mobilita</t>
  </si>
  <si>
    <t>Štát</t>
  </si>
  <si>
    <t xml:space="preserve">Počet doručených prihlášok </t>
  </si>
  <si>
    <t xml:space="preserve">Počet vydaných rozhodnutí o prijatí </t>
  </si>
  <si>
    <t xml:space="preserve">Podiel zapísaných zahraničných 
uchádzačov  k počtu 
zapísaných uchádzačov na fakultu </t>
  </si>
  <si>
    <t xml:space="preserve">Podiel zapísaných zahraničných 
uchádzačov  k počtu 
zapísaných uchádzačov na UMB </t>
  </si>
  <si>
    <t>Tadžická republika</t>
  </si>
  <si>
    <t>Spolu 1. stupeň EF</t>
  </si>
  <si>
    <t>Spolu 2. stupeň EF</t>
  </si>
  <si>
    <t>Spolu 3. stupeň EF</t>
  </si>
  <si>
    <t>SPOLU EF</t>
  </si>
  <si>
    <t>Fyzický počet osôb za EF</t>
  </si>
  <si>
    <t>Spolu 1. stupeň FF</t>
  </si>
  <si>
    <t>SPOLU FF</t>
  </si>
  <si>
    <t>Fyzický počet osôb za FF</t>
  </si>
  <si>
    <t>Etiópska federatívna demokratická republika</t>
  </si>
  <si>
    <t>Pakistanská islamská republika</t>
  </si>
  <si>
    <t>Rwandská republika</t>
  </si>
  <si>
    <t>Spolu 1. stupeň FPVaMV</t>
  </si>
  <si>
    <t>Kamerunská republika</t>
  </si>
  <si>
    <t>Libanonská republika</t>
  </si>
  <si>
    <t>Spolu 2. stupeň FPVaMV</t>
  </si>
  <si>
    <t>Spolu 3. stupeň FPVaMV</t>
  </si>
  <si>
    <t>SPOLU FPVaMV</t>
  </si>
  <si>
    <t>Fyzický počet osôb za FPVaMV</t>
  </si>
  <si>
    <t>Rumunsko</t>
  </si>
  <si>
    <t>Spolu 1. stupeň FPV</t>
  </si>
  <si>
    <t>Spolu 2. stupeň FPV</t>
  </si>
  <si>
    <t>SPOLU FPV</t>
  </si>
  <si>
    <t>Fyzický počet osôb za FPV</t>
  </si>
  <si>
    <t>Spolu 1. stupeň PF</t>
  </si>
  <si>
    <t>Spolu 2. stupeň PF</t>
  </si>
  <si>
    <t>Spolu 3. stupeň PF</t>
  </si>
  <si>
    <t>SPOLU PF</t>
  </si>
  <si>
    <t>Fyzický počet osôb za PF</t>
  </si>
  <si>
    <t>Spolu 1. stupeň PrF</t>
  </si>
  <si>
    <t>Sýrska arabská republika</t>
  </si>
  <si>
    <t>Spolu 2. stupeň PrF</t>
  </si>
  <si>
    <t>SPOLU PrF</t>
  </si>
  <si>
    <t>Fyzický počet osôb za PrF</t>
  </si>
  <si>
    <t>Spolu 1. stupeň</t>
  </si>
  <si>
    <t xml:space="preserve">Spolu 2. stupeň </t>
  </si>
  <si>
    <t xml:space="preserve">Spolu 3. stupeň </t>
  </si>
  <si>
    <t xml:space="preserve">SPOLU UMB </t>
  </si>
  <si>
    <t>Fyzický počet osôb za UMB</t>
  </si>
  <si>
    <t>Počet zapísaných uchádzačov do prvých rokov štúdia na EF</t>
  </si>
  <si>
    <t>Počet zapísaných uchádzačov do prvých rokov štúdia na FF</t>
  </si>
  <si>
    <t>Počet zapísaných uchádzačov do prvých rokov štúdia na FPVaMV</t>
  </si>
  <si>
    <t>Počet zapísaných uchádzačov do prvých rokov štúdia na FPV</t>
  </si>
  <si>
    <t>Počet zapísaných uchádzačov do prvých rokov štúdia na PF</t>
  </si>
  <si>
    <t>Počet zapísaných uchádzačov do prvých rokov štúdia na PrF</t>
  </si>
  <si>
    <t xml:space="preserve">Počet zapísaných uchádzačov do prvých rokov štúdia na UMB </t>
  </si>
  <si>
    <t>Počet zahraničných študentov na UMB k 31.10.2021 (bez mobilít)</t>
  </si>
  <si>
    <t xml:space="preserve">Počet zapísaných uchádzačov na 1. stupeň štúdia </t>
  </si>
  <si>
    <t xml:space="preserve">Počet zapíaných uchádzačov na 2. stupeň štúdia </t>
  </si>
  <si>
    <t xml:space="preserve">Počet zapísaných uchádzačov na 3. stupeňa štúdia </t>
  </si>
  <si>
    <t>Príloha 6 c) Študenti zapísaní na študijný program realizovaný v cudzom jazyku podľa štátnej príslušnosti k 31. 10. 2021</t>
  </si>
  <si>
    <t>Študijný program</t>
  </si>
  <si>
    <t xml:space="preserve">Štátna príslušnosť </t>
  </si>
  <si>
    <t>Počet zapísaných študentov na študijný program</t>
  </si>
  <si>
    <t>Denné štúdium</t>
  </si>
  <si>
    <t>% podiel z počtu DŠ UMB</t>
  </si>
  <si>
    <t>% podiel z počtu žien DŠ UMB</t>
  </si>
  <si>
    <t xml:space="preserve">Externé štúdium </t>
  </si>
  <si>
    <t>% podiel z počtu EŠ UMB</t>
  </si>
  <si>
    <t>% podiel z počtu žien EŠ UMB</t>
  </si>
  <si>
    <t>% podiel z počtu študentov UMB</t>
  </si>
  <si>
    <t>% podiel z počtu žien na UMB</t>
  </si>
  <si>
    <t xml:space="preserve">ekonomika a manažment podniku </t>
  </si>
  <si>
    <t xml:space="preserve">EF spolu </t>
  </si>
  <si>
    <t xml:space="preserve">medzinárodné vzťahy </t>
  </si>
  <si>
    <t>medzinárodné vzťahy (SŠP)</t>
  </si>
  <si>
    <t>Maďarská republika</t>
  </si>
  <si>
    <t>Čínska republika</t>
  </si>
  <si>
    <t xml:space="preserve">FPVaMV spolu </t>
  </si>
  <si>
    <t>Študenti študujúci ŠP v cudzom jazyku na UMB SPOLU</t>
  </si>
  <si>
    <t xml:space="preserve">Študenti na UMB k 31. 10. 2021 </t>
  </si>
  <si>
    <t>Príloha 6a) Študenti UMB podľa štátnej príslušnosti k 31. 10. 2021</t>
  </si>
  <si>
    <t xml:space="preserve">Príloha 6b) Vyhodnotenie prijímacieho konania na UMB podľa štátnej príslušnosti (okrem 
SR) k 31. 10. 2021 z hľadiska počtu podaných prihlášok, vydaných rozhdnutí  o prijatí a zapísaných uchádzačoch na štúdium </t>
  </si>
  <si>
    <t xml:space="preserve">Zapísaní uchádzači na štúdium </t>
  </si>
  <si>
    <t>Podiel zapísaných zahraničných 
uchádzačov  k počtu 
zahraničných študentov na UMB 
(bez mobilít)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</si>
</sst>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9"/>
      <name val="Times New Roman"/>
      <family val="1"/>
      <charset val="238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FF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DA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EFFCD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5" fillId="0" borderId="0"/>
  </cellStyleXfs>
  <cellXfs count="596">
    <xf numFmtId="0" fontId="0" fillId="0" borderId="0" xfId="0"/>
    <xf numFmtId="0" fontId="2" fillId="0" borderId="0" xfId="0" applyFont="1" applyFill="1" applyBorder="1" applyAlignment="1"/>
    <xf numFmtId="0" fontId="8" fillId="0" borderId="0" xfId="0" applyFont="1" applyFill="1" applyBorder="1"/>
    <xf numFmtId="0" fontId="12" fillId="0" borderId="0" xfId="0" applyFont="1" applyBorder="1" applyAlignment="1"/>
    <xf numFmtId="0" fontId="14" fillId="0" borderId="1" xfId="0" applyFont="1" applyBorder="1"/>
    <xf numFmtId="2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Font="1" applyBorder="1" applyAlignment="1"/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11" fillId="13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 shrinkToFi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 shrinkToFi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 shrinkToFi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/>
    <xf numFmtId="0" fontId="6" fillId="0" borderId="1" xfId="2" applyFont="1" applyBorder="1"/>
    <xf numFmtId="0" fontId="9" fillId="12" borderId="17" xfId="0" applyFont="1" applyFill="1" applyBorder="1" applyAlignment="1" applyProtection="1">
      <alignment horizontal="center" textRotation="90" wrapText="1"/>
      <protection locked="0"/>
    </xf>
    <xf numFmtId="0" fontId="9" fillId="12" borderId="18" xfId="0" applyFont="1" applyFill="1" applyBorder="1" applyAlignment="1" applyProtection="1">
      <alignment horizontal="center" textRotation="90" wrapText="1"/>
      <protection locked="0"/>
    </xf>
    <xf numFmtId="49" fontId="9" fillId="12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12" borderId="18" xfId="0" applyNumberFormat="1" applyFont="1" applyFill="1" applyBorder="1" applyAlignment="1" applyProtection="1">
      <alignment horizontal="center" textRotation="90" wrapText="1"/>
      <protection locked="0"/>
    </xf>
    <xf numFmtId="49" fontId="9" fillId="12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12" borderId="19" xfId="0" applyFont="1" applyFill="1" applyBorder="1" applyAlignment="1">
      <alignment horizontal="center" vertical="center"/>
    </xf>
    <xf numFmtId="1" fontId="8" fillId="13" borderId="6" xfId="0" applyNumberFormat="1" applyFont="1" applyFill="1" applyBorder="1" applyAlignment="1">
      <alignment horizontal="right" vertical="center" wrapText="1"/>
    </xf>
    <xf numFmtId="0" fontId="8" fillId="4" borderId="6" xfId="0" applyFont="1" applyFill="1" applyBorder="1" applyAlignment="1">
      <alignment horizontal="right" vertical="center" wrapText="1"/>
    </xf>
    <xf numFmtId="0" fontId="8" fillId="10" borderId="6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right" vertical="center" wrapText="1"/>
    </xf>
    <xf numFmtId="0" fontId="8" fillId="4" borderId="8" xfId="0" applyFont="1" applyFill="1" applyBorder="1" applyAlignment="1">
      <alignment horizontal="right" vertical="center" wrapText="1"/>
    </xf>
    <xf numFmtId="1" fontId="8" fillId="14" borderId="8" xfId="0" applyNumberFormat="1" applyFont="1" applyFill="1" applyBorder="1" applyAlignment="1">
      <alignment horizontal="right" vertical="center" wrapText="1"/>
    </xf>
    <xf numFmtId="1" fontId="8" fillId="14" borderId="11" xfId="0" applyNumberFormat="1" applyFont="1" applyFill="1" applyBorder="1" applyAlignment="1">
      <alignment horizontal="right" vertical="center" wrapText="1"/>
    </xf>
    <xf numFmtId="1" fontId="8" fillId="13" borderId="8" xfId="0" applyNumberFormat="1" applyFont="1" applyFill="1" applyBorder="1" applyAlignment="1">
      <alignment horizontal="right" vertical="center" wrapText="1"/>
    </xf>
    <xf numFmtId="2" fontId="4" fillId="0" borderId="16" xfId="0" applyNumberFormat="1" applyFont="1" applyFill="1" applyBorder="1" applyAlignment="1">
      <alignment horizontal="right"/>
    </xf>
    <xf numFmtId="0" fontId="6" fillId="6" borderId="1" xfId="2" applyFont="1" applyFill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/>
    <xf numFmtId="2" fontId="13" fillId="0" borderId="0" xfId="0" applyNumberFormat="1" applyFont="1" applyBorder="1"/>
    <xf numFmtId="0" fontId="6" fillId="0" borderId="0" xfId="1" applyFont="1" applyBorder="1" applyAlignment="1">
      <alignment horizontal="left" vertical="center" wrapText="1"/>
    </xf>
    <xf numFmtId="0" fontId="6" fillId="6" borderId="20" xfId="2" applyFont="1" applyFill="1" applyBorder="1" applyAlignment="1">
      <alignment horizontal="center"/>
    </xf>
    <xf numFmtId="0" fontId="6" fillId="6" borderId="20" xfId="2" applyFont="1" applyFill="1" applyBorder="1" applyAlignment="1">
      <alignment horizontal="center" wrapText="1"/>
    </xf>
    <xf numFmtId="0" fontId="6" fillId="7" borderId="1" xfId="2" applyFont="1" applyFill="1" applyBorder="1"/>
    <xf numFmtId="0" fontId="13" fillId="16" borderId="1" xfId="0" applyFont="1" applyFill="1" applyBorder="1"/>
    <xf numFmtId="2" fontId="13" fillId="16" borderId="1" xfId="0" applyNumberFormat="1" applyFont="1" applyFill="1" applyBorder="1"/>
    <xf numFmtId="0" fontId="6" fillId="7" borderId="1" xfId="3" applyFont="1" applyFill="1" applyBorder="1" applyAlignment="1">
      <alignment horizontal="center"/>
    </xf>
    <xf numFmtId="0" fontId="6" fillId="7" borderId="1" xfId="3" applyFont="1" applyFill="1" applyBorder="1" applyAlignment="1">
      <alignment horizontal="center" wrapText="1"/>
    </xf>
    <xf numFmtId="0" fontId="6" fillId="7" borderId="1" xfId="2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 wrapText="1"/>
    </xf>
    <xf numFmtId="2" fontId="6" fillId="16" borderId="1" xfId="0" applyNumberFormat="1" applyFont="1" applyFill="1" applyBorder="1" applyAlignment="1">
      <alignment horizontal="center" wrapText="1"/>
    </xf>
    <xf numFmtId="0" fontId="6" fillId="7" borderId="1" xfId="3" applyFont="1" applyFill="1" applyBorder="1"/>
    <xf numFmtId="0" fontId="6" fillId="9" borderId="1" xfId="3" applyFont="1" applyFill="1" applyBorder="1"/>
    <xf numFmtId="0" fontId="13" fillId="4" borderId="1" xfId="0" applyFont="1" applyFill="1" applyBorder="1"/>
    <xf numFmtId="2" fontId="13" fillId="4" borderId="1" xfId="0" applyNumberFormat="1" applyFont="1" applyFill="1" applyBorder="1"/>
    <xf numFmtId="3" fontId="5" fillId="17" borderId="15" xfId="0" applyNumberFormat="1" applyFont="1" applyFill="1" applyBorder="1" applyAlignment="1">
      <alignment horizontal="right"/>
    </xf>
    <xf numFmtId="0" fontId="3" fillId="6" borderId="23" xfId="0" applyFont="1" applyFill="1" applyBorder="1" applyAlignment="1">
      <alignment horizontal="center" textRotation="90" wrapText="1" readingOrder="1"/>
    </xf>
    <xf numFmtId="0" fontId="3" fillId="6" borderId="23" xfId="0" applyFont="1" applyFill="1" applyBorder="1" applyAlignment="1">
      <alignment horizontal="center" textRotation="90" wrapText="1"/>
    </xf>
    <xf numFmtId="0" fontId="3" fillId="3" borderId="23" xfId="0" applyFont="1" applyFill="1" applyBorder="1" applyAlignment="1">
      <alignment horizontal="center" textRotation="90" wrapText="1"/>
    </xf>
    <xf numFmtId="0" fontId="3" fillId="7" borderId="23" xfId="0" applyFont="1" applyFill="1" applyBorder="1"/>
    <xf numFmtId="0" fontId="4" fillId="0" borderId="23" xfId="0" applyFont="1" applyBorder="1" applyAlignment="1">
      <alignment horizontal="right"/>
    </xf>
    <xf numFmtId="0" fontId="4" fillId="0" borderId="23" xfId="0" applyFont="1" applyBorder="1" applyAlignment="1">
      <alignment horizontal="right" wrapText="1"/>
    </xf>
    <xf numFmtId="0" fontId="4" fillId="0" borderId="23" xfId="0" applyFont="1" applyFill="1" applyBorder="1" applyAlignment="1">
      <alignment horizontal="right" wrapText="1"/>
    </xf>
    <xf numFmtId="2" fontId="4" fillId="0" borderId="23" xfId="0" applyNumberFormat="1" applyFont="1" applyBorder="1" applyAlignment="1">
      <alignment horizontal="right"/>
    </xf>
    <xf numFmtId="164" fontId="4" fillId="8" borderId="23" xfId="0" applyNumberFormat="1" applyFont="1" applyFill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wrapText="1"/>
    </xf>
    <xf numFmtId="164" fontId="4" fillId="8" borderId="23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2" fontId="4" fillId="0" borderId="23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 wrapText="1"/>
    </xf>
    <xf numFmtId="2" fontId="4" fillId="0" borderId="23" xfId="0" applyNumberFormat="1" applyFont="1" applyBorder="1" applyAlignment="1">
      <alignment horizontal="right" vertical="center" wrapText="1"/>
    </xf>
    <xf numFmtId="2" fontId="4" fillId="0" borderId="23" xfId="0" applyNumberFormat="1" applyFont="1" applyBorder="1" applyAlignment="1">
      <alignment horizontal="right" wrapText="1"/>
    </xf>
    <xf numFmtId="0" fontId="3" fillId="9" borderId="23" xfId="0" applyFont="1" applyFill="1" applyBorder="1"/>
    <xf numFmtId="0" fontId="3" fillId="9" borderId="23" xfId="0" applyFont="1" applyFill="1" applyBorder="1" applyAlignment="1">
      <alignment horizontal="right"/>
    </xf>
    <xf numFmtId="2" fontId="3" fillId="9" borderId="23" xfId="0" applyNumberFormat="1" applyFont="1" applyFill="1" applyBorder="1" applyAlignment="1">
      <alignment horizontal="right"/>
    </xf>
    <xf numFmtId="164" fontId="3" fillId="9" borderId="23" xfId="0" applyNumberFormat="1" applyFont="1" applyFill="1" applyBorder="1" applyAlignment="1">
      <alignment horizontal="right"/>
    </xf>
    <xf numFmtId="0" fontId="3" fillId="4" borderId="23" xfId="0" applyFont="1" applyFill="1" applyBorder="1" applyAlignment="1">
      <alignment horizontal="right"/>
    </xf>
    <xf numFmtId="4" fontId="3" fillId="9" borderId="23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 wrapText="1"/>
    </xf>
    <xf numFmtId="0" fontId="0" fillId="0" borderId="0" xfId="0" applyFill="1"/>
    <xf numFmtId="2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13" fillId="3" borderId="23" xfId="0" applyFont="1" applyFill="1" applyBorder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19" fillId="0" borderId="23" xfId="0" applyFont="1" applyBorder="1"/>
    <xf numFmtId="2" fontId="19" fillId="0" borderId="23" xfId="0" applyNumberFormat="1" applyFont="1" applyBorder="1"/>
    <xf numFmtId="0" fontId="20" fillId="0" borderId="23" xfId="0" applyFont="1" applyBorder="1"/>
    <xf numFmtId="2" fontId="20" fillId="0" borderId="23" xfId="0" applyNumberFormat="1" applyFont="1" applyBorder="1"/>
    <xf numFmtId="0" fontId="21" fillId="13" borderId="23" xfId="0" applyFont="1" applyFill="1" applyBorder="1"/>
    <xf numFmtId="2" fontId="21" fillId="13" borderId="23" xfId="0" applyNumberFormat="1" applyFont="1" applyFill="1" applyBorder="1"/>
    <xf numFmtId="0" fontId="13" fillId="14" borderId="23" xfId="0" applyFont="1" applyFill="1" applyBorder="1"/>
    <xf numFmtId="0" fontId="13" fillId="13" borderId="23" xfId="0" applyFont="1" applyFill="1" applyBorder="1"/>
    <xf numFmtId="0" fontId="22" fillId="0" borderId="0" xfId="0" applyFont="1"/>
    <xf numFmtId="49" fontId="20" fillId="0" borderId="23" xfId="0" applyNumberFormat="1" applyFont="1" applyBorder="1" applyAlignment="1">
      <alignment horizontal="right"/>
    </xf>
    <xf numFmtId="49" fontId="21" fillId="13" borderId="23" xfId="0" applyNumberFormat="1" applyFont="1" applyFill="1" applyBorder="1" applyAlignment="1">
      <alignment horizontal="right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5" xfId="0" applyFont="1" applyBorder="1"/>
    <xf numFmtId="49" fontId="5" fillId="0" borderId="25" xfId="0" applyNumberFormat="1" applyFont="1" applyBorder="1" applyAlignment="1">
      <alignment horizontal="right"/>
    </xf>
    <xf numFmtId="1" fontId="5" fillId="0" borderId="25" xfId="0" applyNumberFormat="1" applyFont="1" applyBorder="1" applyAlignment="1">
      <alignment horizontal="right"/>
    </xf>
    <xf numFmtId="2" fontId="5" fillId="0" borderId="25" xfId="0" applyNumberFormat="1" applyFont="1" applyFill="1" applyBorder="1"/>
    <xf numFmtId="49" fontId="5" fillId="0" borderId="25" xfId="0" applyNumberFormat="1" applyFont="1" applyFill="1" applyBorder="1" applyAlignment="1">
      <alignment horizontal="right"/>
    </xf>
    <xf numFmtId="3" fontId="5" fillId="17" borderId="25" xfId="0" applyNumberFormat="1" applyFont="1" applyFill="1" applyBorder="1" applyAlignment="1">
      <alignment horizontal="right"/>
    </xf>
    <xf numFmtId="3" fontId="6" fillId="10" borderId="25" xfId="0" applyNumberFormat="1" applyFont="1" applyFill="1" applyBorder="1" applyAlignment="1">
      <alignment horizontal="right"/>
    </xf>
    <xf numFmtId="4" fontId="6" fillId="10" borderId="25" xfId="0" applyNumberFormat="1" applyFont="1" applyFill="1" applyBorder="1" applyAlignment="1">
      <alignment horizontal="right"/>
    </xf>
    <xf numFmtId="2" fontId="6" fillId="10" borderId="25" xfId="0" applyNumberFormat="1" applyFont="1" applyFill="1" applyBorder="1"/>
    <xf numFmtId="3" fontId="6" fillId="5" borderId="25" xfId="0" applyNumberFormat="1" applyFont="1" applyFill="1" applyBorder="1"/>
    <xf numFmtId="4" fontId="6" fillId="5" borderId="25" xfId="0" applyNumberFormat="1" applyFont="1" applyFill="1" applyBorder="1"/>
    <xf numFmtId="0" fontId="5" fillId="0" borderId="25" xfId="0" applyFont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49" fontId="9" fillId="1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12" borderId="18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14" fontId="8" fillId="13" borderId="9" xfId="0" applyNumberFormat="1" applyFont="1" applyFill="1" applyBorder="1" applyAlignment="1">
      <alignment horizontal="center" vertical="center" wrapText="1" shrinkToFit="1"/>
    </xf>
    <xf numFmtId="0" fontId="8" fillId="13" borderId="10" xfId="0" applyFont="1" applyFill="1" applyBorder="1" applyAlignment="1">
      <alignment horizontal="center" vertical="center"/>
    </xf>
    <xf numFmtId="0" fontId="8" fillId="13" borderId="25" xfId="0" applyFont="1" applyFill="1" applyBorder="1" applyAlignment="1">
      <alignment horizontal="center" vertical="center" wrapText="1"/>
    </xf>
    <xf numFmtId="0" fontId="8" fillId="13" borderId="25" xfId="0" applyFont="1" applyFill="1" applyBorder="1" applyAlignment="1">
      <alignment horizontal="center" vertical="center" wrapText="1" shrinkToFit="1"/>
    </xf>
    <xf numFmtId="14" fontId="8" fillId="13" borderId="25" xfId="0" applyNumberFormat="1" applyFont="1" applyFill="1" applyBorder="1" applyAlignment="1">
      <alignment horizontal="center" vertical="center" wrapText="1" shrinkToFit="1"/>
    </xf>
    <xf numFmtId="0" fontId="8" fillId="13" borderId="7" xfId="0" applyFont="1" applyFill="1" applyBorder="1" applyAlignment="1">
      <alignment horizontal="center" vertical="center"/>
    </xf>
    <xf numFmtId="0" fontId="11" fillId="13" borderId="25" xfId="0" applyFont="1" applyFill="1" applyBorder="1" applyAlignment="1">
      <alignment horizontal="center" vertical="center" wrapText="1"/>
    </xf>
    <xf numFmtId="0" fontId="11" fillId="13" borderId="25" xfId="0" applyFont="1" applyFill="1" applyBorder="1" applyAlignment="1">
      <alignment horizontal="center" vertical="center" wrapText="1" shrinkToFit="1"/>
    </xf>
    <xf numFmtId="0" fontId="11" fillId="13" borderId="7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wrapText="1"/>
    </xf>
    <xf numFmtId="0" fontId="8" fillId="13" borderId="2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4" fontId="8" fillId="13" borderId="12" xfId="0" applyNumberFormat="1" applyFont="1" applyFill="1" applyBorder="1" applyAlignment="1">
      <alignment horizontal="center" vertical="center" wrapText="1" shrinkToFit="1"/>
    </xf>
    <xf numFmtId="0" fontId="8" fillId="13" borderId="13" xfId="0" applyFont="1" applyFill="1" applyBorder="1" applyAlignment="1">
      <alignment horizontal="center" vertical="center"/>
    </xf>
    <xf numFmtId="0" fontId="8" fillId="14" borderId="9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/>
    </xf>
    <xf numFmtId="0" fontId="8" fillId="14" borderId="9" xfId="0" applyFont="1" applyFill="1" applyBorder="1" applyAlignment="1">
      <alignment horizontal="center" vertical="center" wrapText="1" shrinkToFit="1"/>
    </xf>
    <xf numFmtId="0" fontId="8" fillId="14" borderId="10" xfId="0" applyFont="1" applyFill="1" applyBorder="1" applyAlignment="1">
      <alignment horizontal="center" vertical="center"/>
    </xf>
    <xf numFmtId="1" fontId="8" fillId="14" borderId="6" xfId="0" applyNumberFormat="1" applyFont="1" applyFill="1" applyBorder="1" applyAlignment="1">
      <alignment horizontal="right" vertical="center" wrapText="1"/>
    </xf>
    <xf numFmtId="0" fontId="8" fillId="14" borderId="25" xfId="0" applyFont="1" applyFill="1" applyBorder="1" applyAlignment="1">
      <alignment horizontal="center" vertical="center" wrapText="1"/>
    </xf>
    <xf numFmtId="0" fontId="8" fillId="14" borderId="25" xfId="0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 wrapText="1" shrinkToFit="1"/>
    </xf>
    <xf numFmtId="0" fontId="8" fillId="14" borderId="7" xfId="0" applyFont="1" applyFill="1" applyBorder="1" applyAlignment="1">
      <alignment horizontal="center" vertical="center"/>
    </xf>
    <xf numFmtId="14" fontId="8" fillId="14" borderId="25" xfId="0" applyNumberFormat="1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4" fontId="8" fillId="14" borderId="25" xfId="0" applyNumberFormat="1" applyFont="1" applyFill="1" applyBorder="1" applyAlignment="1">
      <alignment horizontal="center" vertical="center" wrapText="1" shrinkToFi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/>
    </xf>
    <xf numFmtId="14" fontId="8" fillId="14" borderId="12" xfId="0" applyNumberFormat="1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/>
    </xf>
    <xf numFmtId="0" fontId="8" fillId="15" borderId="29" xfId="0" applyFont="1" applyFill="1" applyBorder="1" applyAlignment="1">
      <alignment horizontal="right"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 shrinkToFit="1"/>
    </xf>
    <xf numFmtId="0" fontId="8" fillId="15" borderId="30" xfId="0" applyFont="1" applyFill="1" applyBorder="1" applyAlignment="1">
      <alignment horizontal="center" vertical="center"/>
    </xf>
    <xf numFmtId="0" fontId="8" fillId="15" borderId="6" xfId="0" applyFont="1" applyFill="1" applyBorder="1" applyAlignment="1">
      <alignment horizontal="right" vertical="center" wrapText="1"/>
    </xf>
    <xf numFmtId="0" fontId="8" fillId="15" borderId="25" xfId="0" applyFont="1" applyFill="1" applyBorder="1" applyAlignment="1">
      <alignment horizontal="center" vertical="center" wrapText="1"/>
    </xf>
    <xf numFmtId="0" fontId="8" fillId="15" borderId="25" xfId="0" applyFont="1" applyFill="1" applyBorder="1" applyAlignment="1">
      <alignment horizontal="center" vertical="center" wrapText="1" shrinkToFit="1"/>
    </xf>
    <xf numFmtId="0" fontId="8" fillId="15" borderId="7" xfId="0" applyFont="1" applyFill="1" applyBorder="1" applyAlignment="1">
      <alignment horizontal="center" vertical="center" wrapText="1"/>
    </xf>
    <xf numFmtId="14" fontId="8" fillId="15" borderId="25" xfId="0" applyNumberFormat="1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8" fillId="15" borderId="12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 shrinkToFit="1"/>
    </xf>
    <xf numFmtId="14" fontId="8" fillId="15" borderId="12" xfId="0" applyNumberFormat="1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 shrinkToFit="1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14" fontId="8" fillId="4" borderId="2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wrapText="1"/>
    </xf>
    <xf numFmtId="0" fontId="8" fillId="4" borderId="31" xfId="0" applyFont="1" applyFill="1" applyBorder="1" applyAlignment="1">
      <alignment horizontal="right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 shrinkToFit="1"/>
    </xf>
    <xf numFmtId="0" fontId="8" fillId="4" borderId="32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right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 shrinkToFit="1"/>
    </xf>
    <xf numFmtId="0" fontId="8" fillId="10" borderId="7" xfId="0" applyFont="1" applyFill="1" applyBorder="1" applyAlignment="1">
      <alignment horizontal="center" vertical="center"/>
    </xf>
    <xf numFmtId="14" fontId="8" fillId="10" borderId="25" xfId="0" applyNumberFormat="1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 shrinkToFit="1"/>
    </xf>
    <xf numFmtId="14" fontId="23" fillId="0" borderId="0" xfId="0" applyNumberFormat="1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 shrinkToFit="1"/>
    </xf>
    <xf numFmtId="14" fontId="8" fillId="10" borderId="26" xfId="0" applyNumberFormat="1" applyFont="1" applyFill="1" applyBorder="1" applyAlignment="1">
      <alignment horizontal="center" vertical="center" wrapText="1"/>
    </xf>
    <xf numFmtId="0" fontId="8" fillId="10" borderId="32" xfId="0" applyFont="1" applyFill="1" applyBorder="1" applyAlignment="1">
      <alignment horizontal="center" vertical="center"/>
    </xf>
    <xf numFmtId="0" fontId="8" fillId="10" borderId="31" xfId="0" applyFont="1" applyFill="1" applyBorder="1" applyAlignment="1">
      <alignment horizontal="right" vertical="center" wrapText="1"/>
    </xf>
    <xf numFmtId="0" fontId="8" fillId="12" borderId="8" xfId="0" applyFont="1" applyFill="1" applyBorder="1" applyAlignment="1">
      <alignment horizontal="right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 shrinkToFit="1"/>
    </xf>
    <xf numFmtId="14" fontId="8" fillId="12" borderId="9" xfId="0" applyNumberFormat="1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right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 shrinkToFit="1"/>
    </xf>
    <xf numFmtId="0" fontId="8" fillId="12" borderId="7" xfId="0" applyFont="1" applyFill="1" applyBorder="1" applyAlignment="1">
      <alignment horizontal="center" wrapText="1"/>
    </xf>
    <xf numFmtId="0" fontId="8" fillId="12" borderId="29" xfId="0" applyFont="1" applyFill="1" applyBorder="1" applyAlignment="1">
      <alignment horizontal="right" vertical="center" wrapText="1"/>
    </xf>
    <xf numFmtId="0" fontId="11" fillId="12" borderId="25" xfId="0" applyFont="1" applyFill="1" applyBorder="1" applyAlignment="1">
      <alignment horizontal="center" vertical="center" wrapText="1"/>
    </xf>
    <xf numFmtId="14" fontId="11" fillId="12" borderId="25" xfId="0" applyNumberFormat="1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right" vertical="center" wrapText="1"/>
    </xf>
    <xf numFmtId="0" fontId="11" fillId="12" borderId="33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14" fontId="11" fillId="12" borderId="33" xfId="0" applyNumberFormat="1" applyFont="1" applyFill="1" applyBorder="1" applyAlignment="1">
      <alignment horizontal="center" vertical="center" wrapText="1"/>
    </xf>
    <xf numFmtId="0" fontId="8" fillId="12" borderId="33" xfId="0" applyFont="1" applyFill="1" applyBorder="1" applyAlignment="1">
      <alignment horizontal="center" vertical="center" wrapText="1"/>
    </xf>
    <xf numFmtId="0" fontId="11" fillId="12" borderId="3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3" fillId="3" borderId="25" xfId="0" applyFont="1" applyFill="1" applyBorder="1" applyAlignment="1">
      <alignment horizontal="center" textRotation="90" wrapText="1"/>
    </xf>
    <xf numFmtId="0" fontId="6" fillId="3" borderId="25" xfId="0" applyFont="1" applyFill="1" applyBorder="1" applyAlignment="1">
      <alignment horizontal="center" textRotation="90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/>
    <xf numFmtId="0" fontId="18" fillId="0" borderId="25" xfId="0" applyFont="1" applyBorder="1" applyAlignment="1">
      <alignment horizontal="right" vertical="top" wrapText="1"/>
    </xf>
    <xf numFmtId="2" fontId="14" fillId="0" borderId="25" xfId="0" applyNumberFormat="1" applyFont="1" applyBorder="1"/>
    <xf numFmtId="0" fontId="13" fillId="0" borderId="25" xfId="0" applyFont="1" applyBorder="1"/>
    <xf numFmtId="2" fontId="13" fillId="0" borderId="25" xfId="0" applyNumberFormat="1" applyFont="1" applyBorder="1"/>
    <xf numFmtId="0" fontId="18" fillId="0" borderId="25" xfId="0" applyFont="1" applyFill="1" applyBorder="1" applyAlignment="1">
      <alignment horizontal="right" vertical="top" wrapText="1"/>
    </xf>
    <xf numFmtId="0" fontId="14" fillId="0" borderId="25" xfId="0" applyFont="1" applyBorder="1" applyAlignment="1">
      <alignment vertical="justify"/>
    </xf>
    <xf numFmtId="0" fontId="18" fillId="0" borderId="25" xfId="0" applyFont="1" applyBorder="1" applyAlignment="1">
      <alignment vertical="justify" wrapText="1"/>
    </xf>
    <xf numFmtId="2" fontId="14" fillId="0" borderId="25" xfId="0" applyNumberFormat="1" applyFont="1" applyBorder="1" applyAlignment="1">
      <alignment vertical="justify"/>
    </xf>
    <xf numFmtId="0" fontId="13" fillId="0" borderId="25" xfId="0" applyFont="1" applyBorder="1" applyAlignment="1">
      <alignment vertical="justify"/>
    </xf>
    <xf numFmtId="2" fontId="13" fillId="0" borderId="25" xfId="0" applyNumberFormat="1" applyFont="1" applyBorder="1" applyAlignment="1">
      <alignment vertical="justify"/>
    </xf>
    <xf numFmtId="0" fontId="5" fillId="0" borderId="25" xfId="0" applyFont="1" applyBorder="1" applyAlignment="1">
      <alignment vertical="justify"/>
    </xf>
    <xf numFmtId="0" fontId="13" fillId="0" borderId="25" xfId="0" applyFont="1" applyBorder="1" applyAlignment="1">
      <alignment horizontal="right"/>
    </xf>
    <xf numFmtId="2" fontId="13" fillId="0" borderId="25" xfId="0" applyNumberFormat="1" applyFont="1" applyBorder="1" applyAlignment="1">
      <alignment horizontal="right"/>
    </xf>
    <xf numFmtId="0" fontId="20" fillId="0" borderId="25" xfId="0" applyFont="1" applyBorder="1"/>
    <xf numFmtId="2" fontId="20" fillId="0" borderId="25" xfId="0" applyNumberFormat="1" applyFont="1" applyBorder="1"/>
    <xf numFmtId="0" fontId="20" fillId="0" borderId="25" xfId="0" applyFont="1" applyFill="1" applyBorder="1"/>
    <xf numFmtId="0" fontId="5" fillId="0" borderId="25" xfId="2" applyFont="1" applyFill="1" applyBorder="1"/>
    <xf numFmtId="0" fontId="6" fillId="0" borderId="25" xfId="2" applyFont="1" applyFill="1" applyBorder="1"/>
    <xf numFmtId="0" fontId="25" fillId="0" borderId="25" xfId="2" applyFont="1" applyFill="1" applyBorder="1"/>
    <xf numFmtId="0" fontId="6" fillId="7" borderId="25" xfId="2" applyFont="1" applyFill="1" applyBorder="1"/>
    <xf numFmtId="0" fontId="26" fillId="7" borderId="25" xfId="2" applyFont="1" applyFill="1" applyBorder="1"/>
    <xf numFmtId="0" fontId="6" fillId="7" borderId="26" xfId="2" applyFont="1" applyFill="1" applyBorder="1"/>
    <xf numFmtId="0" fontId="26" fillId="7" borderId="26" xfId="2" applyFont="1" applyFill="1" applyBorder="1"/>
    <xf numFmtId="0" fontId="5" fillId="0" borderId="25" xfId="2" applyFont="1" applyBorder="1"/>
    <xf numFmtId="0" fontId="25" fillId="0" borderId="25" xfId="2" applyFont="1" applyBorder="1"/>
    <xf numFmtId="49" fontId="6" fillId="3" borderId="35" xfId="0" applyNumberFormat="1" applyFont="1" applyFill="1" applyBorder="1" applyAlignment="1">
      <alignment horizontal="center" textRotation="90" wrapText="1"/>
    </xf>
    <xf numFmtId="49" fontId="6" fillId="3" borderId="36" xfId="0" applyNumberFormat="1" applyFont="1" applyFill="1" applyBorder="1" applyAlignment="1">
      <alignment horizontal="center" textRotation="90" wrapText="1"/>
    </xf>
    <xf numFmtId="49" fontId="6" fillId="3" borderId="37" xfId="0" applyNumberFormat="1" applyFont="1" applyFill="1" applyBorder="1" applyAlignment="1">
      <alignment horizontal="center" textRotation="90" wrapText="1"/>
    </xf>
    <xf numFmtId="49" fontId="5" fillId="17" borderId="35" xfId="0" applyNumberFormat="1" applyFont="1" applyFill="1" applyBorder="1" applyAlignment="1">
      <alignment horizontal="left"/>
    </xf>
    <xf numFmtId="0" fontId="5" fillId="17" borderId="35" xfId="0" applyNumberFormat="1" applyFont="1" applyFill="1" applyBorder="1" applyAlignment="1">
      <alignment horizontal="right"/>
    </xf>
    <xf numFmtId="3" fontId="5" fillId="17" borderId="35" xfId="0" applyNumberFormat="1" applyFont="1" applyFill="1" applyBorder="1" applyAlignment="1">
      <alignment horizontal="right"/>
    </xf>
    <xf numFmtId="3" fontId="5" fillId="17" borderId="39" xfId="0" applyNumberFormat="1" applyFont="1" applyFill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39" xfId="0" applyNumberFormat="1" applyFont="1" applyFill="1" applyBorder="1" applyAlignment="1">
      <alignment horizontal="right"/>
    </xf>
    <xf numFmtId="49" fontId="5" fillId="17" borderId="35" xfId="0" applyNumberFormat="1" applyFont="1" applyFill="1" applyBorder="1" applyAlignment="1">
      <alignment horizontal="left" wrapText="1"/>
    </xf>
    <xf numFmtId="3" fontId="5" fillId="17" borderId="41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3" fontId="6" fillId="10" borderId="44" xfId="0" applyNumberFormat="1" applyFont="1" applyFill="1" applyBorder="1" applyAlignment="1">
      <alignment horizontal="right"/>
    </xf>
    <xf numFmtId="4" fontId="6" fillId="10" borderId="44" xfId="0" applyNumberFormat="1" applyFont="1" applyFill="1" applyBorder="1" applyAlignment="1">
      <alignment horizontal="right"/>
    </xf>
    <xf numFmtId="2" fontId="6" fillId="10" borderId="44" xfId="0" applyNumberFormat="1" applyFont="1" applyFill="1" applyBorder="1"/>
    <xf numFmtId="3" fontId="5" fillId="17" borderId="36" xfId="0" applyNumberFormat="1" applyFont="1" applyFill="1" applyBorder="1" applyAlignment="1">
      <alignment horizontal="right"/>
    </xf>
    <xf numFmtId="3" fontId="5" fillId="17" borderId="45" xfId="0" applyNumberFormat="1" applyFont="1" applyFill="1" applyBorder="1" applyAlignment="1">
      <alignment horizontal="right"/>
    </xf>
    <xf numFmtId="49" fontId="5" fillId="17" borderId="36" xfId="0" applyNumberFormat="1" applyFont="1" applyFill="1" applyBorder="1" applyAlignment="1">
      <alignment horizontal="left"/>
    </xf>
    <xf numFmtId="0" fontId="5" fillId="17" borderId="36" xfId="0" applyNumberFormat="1" applyFont="1" applyFill="1" applyBorder="1" applyAlignment="1">
      <alignment horizontal="right"/>
    </xf>
    <xf numFmtId="0" fontId="5" fillId="17" borderId="46" xfId="0" applyNumberFormat="1" applyFont="1" applyFill="1" applyBorder="1" applyAlignment="1">
      <alignment horizontal="right"/>
    </xf>
    <xf numFmtId="3" fontId="5" fillId="17" borderId="37" xfId="0" applyNumberFormat="1" applyFont="1" applyFill="1" applyBorder="1" applyAlignment="1">
      <alignment horizontal="right"/>
    </xf>
    <xf numFmtId="3" fontId="5" fillId="17" borderId="47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right"/>
    </xf>
    <xf numFmtId="49" fontId="5" fillId="0" borderId="37" xfId="0" applyNumberFormat="1" applyFont="1" applyBorder="1" applyAlignment="1">
      <alignment horizontal="right"/>
    </xf>
    <xf numFmtId="1" fontId="5" fillId="0" borderId="37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49" fontId="6" fillId="5" borderId="25" xfId="0" applyNumberFormat="1" applyFont="1" applyFill="1" applyBorder="1" applyAlignment="1">
      <alignment horizontal="right"/>
    </xf>
    <xf numFmtId="0" fontId="5" fillId="0" borderId="25" xfId="0" applyFont="1" applyFill="1" applyBorder="1"/>
    <xf numFmtId="3" fontId="5" fillId="17" borderId="46" xfId="0" applyNumberFormat="1" applyFont="1" applyFill="1" applyBorder="1" applyAlignment="1">
      <alignment horizontal="right"/>
    </xf>
    <xf numFmtId="0" fontId="5" fillId="0" borderId="37" xfId="0" applyFont="1" applyBorder="1"/>
    <xf numFmtId="0" fontId="5" fillId="0" borderId="35" xfId="0" applyFont="1" applyFill="1" applyBorder="1"/>
    <xf numFmtId="49" fontId="5" fillId="0" borderId="35" xfId="0" applyNumberFormat="1" applyFont="1" applyFill="1" applyBorder="1" applyAlignment="1">
      <alignment horizontal="left"/>
    </xf>
    <xf numFmtId="3" fontId="5" fillId="17" borderId="50" xfId="0" applyNumberFormat="1" applyFont="1" applyFill="1" applyBorder="1" applyAlignment="1">
      <alignment horizontal="right"/>
    </xf>
    <xf numFmtId="3" fontId="5" fillId="17" borderId="5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39" xfId="0" applyFont="1" applyFill="1" applyBorder="1"/>
    <xf numFmtId="0" fontId="5" fillId="0" borderId="35" xfId="0" applyNumberFormat="1" applyFont="1" applyFill="1" applyBorder="1" applyAlignment="1"/>
    <xf numFmtId="0" fontId="5" fillId="0" borderId="39" xfId="0" applyNumberFormat="1" applyFont="1" applyFill="1" applyBorder="1" applyAlignment="1"/>
    <xf numFmtId="0" fontId="5" fillId="0" borderId="25" xfId="0" applyFont="1" applyBorder="1" applyAlignment="1"/>
    <xf numFmtId="0" fontId="5" fillId="0" borderId="45" xfId="0" applyFont="1" applyBorder="1" applyAlignment="1"/>
    <xf numFmtId="0" fontId="5" fillId="0" borderId="41" xfId="0" applyFont="1" applyBorder="1" applyAlignment="1"/>
    <xf numFmtId="0" fontId="5" fillId="0" borderId="46" xfId="0" applyFont="1" applyBorder="1" applyAlignment="1"/>
    <xf numFmtId="3" fontId="5" fillId="0" borderId="35" xfId="0" applyNumberFormat="1" applyFont="1" applyFill="1" applyBorder="1" applyAlignment="1">
      <alignment horizontal="right"/>
    </xf>
    <xf numFmtId="49" fontId="5" fillId="0" borderId="35" xfId="0" applyNumberFormat="1" applyFont="1" applyFill="1" applyBorder="1" applyAlignment="1">
      <alignment horizontal="left" wrapText="1"/>
    </xf>
    <xf numFmtId="0" fontId="5" fillId="17" borderId="39" xfId="0" applyNumberFormat="1" applyFont="1" applyFill="1" applyBorder="1" applyAlignment="1">
      <alignment horizontal="right"/>
    </xf>
    <xf numFmtId="0" fontId="5" fillId="0" borderId="35" xfId="0" applyFont="1" applyBorder="1"/>
    <xf numFmtId="0" fontId="5" fillId="0" borderId="35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3" fontId="5" fillId="0" borderId="36" xfId="0" applyNumberFormat="1" applyFont="1" applyFill="1" applyBorder="1" applyAlignment="1">
      <alignment horizontal="right"/>
    </xf>
    <xf numFmtId="3" fontId="5" fillId="0" borderId="46" xfId="0" applyNumberFormat="1" applyFont="1" applyFill="1" applyBorder="1" applyAlignment="1">
      <alignment horizontal="right"/>
    </xf>
    <xf numFmtId="3" fontId="5" fillId="0" borderId="52" xfId="0" applyNumberFormat="1" applyFont="1" applyFill="1" applyBorder="1" applyAlignment="1">
      <alignment horizontal="right"/>
    </xf>
    <xf numFmtId="0" fontId="5" fillId="0" borderId="28" xfId="0" applyFont="1" applyFill="1" applyBorder="1"/>
    <xf numFmtId="3" fontId="5" fillId="0" borderId="44" xfId="0" applyNumberFormat="1" applyFont="1" applyFill="1" applyBorder="1" applyAlignment="1">
      <alignment horizontal="right"/>
    </xf>
    <xf numFmtId="0" fontId="5" fillId="0" borderId="43" xfId="0" applyFont="1" applyFill="1" applyBorder="1"/>
    <xf numFmtId="0" fontId="5" fillId="0" borderId="44" xfId="0" applyFont="1" applyFill="1" applyBorder="1"/>
    <xf numFmtId="49" fontId="5" fillId="0" borderId="36" xfId="0" applyNumberFormat="1" applyFont="1" applyFill="1" applyBorder="1" applyAlignment="1">
      <alignment horizontal="left" wrapText="1"/>
    </xf>
    <xf numFmtId="0" fontId="5" fillId="0" borderId="36" xfId="0" applyNumberFormat="1" applyFont="1" applyFill="1" applyBorder="1" applyAlignment="1">
      <alignment horizontal="right"/>
    </xf>
    <xf numFmtId="3" fontId="5" fillId="0" borderId="37" xfId="0" applyNumberFormat="1" applyFont="1" applyFill="1" applyBorder="1" applyAlignment="1">
      <alignment horizontal="right"/>
    </xf>
    <xf numFmtId="0" fontId="5" fillId="0" borderId="53" xfId="0" applyFont="1" applyFill="1" applyBorder="1"/>
    <xf numFmtId="0" fontId="5" fillId="0" borderId="37" xfId="0" applyFont="1" applyFill="1" applyBorder="1"/>
    <xf numFmtId="3" fontId="6" fillId="5" borderId="44" xfId="0" applyNumberFormat="1" applyFont="1" applyFill="1" applyBorder="1"/>
    <xf numFmtId="4" fontId="6" fillId="5" borderId="44" xfId="0" applyNumberFormat="1" applyFont="1" applyFill="1" applyBorder="1"/>
    <xf numFmtId="49" fontId="5" fillId="17" borderId="44" xfId="0" applyNumberFormat="1" applyFont="1" applyFill="1" applyBorder="1" applyAlignment="1">
      <alignment horizontal="left"/>
    </xf>
    <xf numFmtId="0" fontId="5" fillId="17" borderId="44" xfId="0" applyNumberFormat="1" applyFont="1" applyFill="1" applyBorder="1" applyAlignment="1"/>
    <xf numFmtId="3" fontId="5" fillId="17" borderId="44" xfId="0" applyNumberFormat="1" applyFont="1" applyFill="1" applyBorder="1" applyAlignment="1">
      <alignment horizontal="right"/>
    </xf>
    <xf numFmtId="49" fontId="5" fillId="0" borderId="44" xfId="0" applyNumberFormat="1" applyFont="1" applyBorder="1" applyAlignment="1">
      <alignment horizontal="right"/>
    </xf>
    <xf numFmtId="1" fontId="5" fillId="0" borderId="44" xfId="0" applyNumberFormat="1" applyFont="1" applyBorder="1" applyAlignment="1">
      <alignment horizontal="right"/>
    </xf>
    <xf numFmtId="3" fontId="5" fillId="0" borderId="44" xfId="0" applyNumberFormat="1" applyFont="1" applyBorder="1" applyAlignment="1">
      <alignment horizontal="right"/>
    </xf>
    <xf numFmtId="2" fontId="5" fillId="0" borderId="44" xfId="0" applyNumberFormat="1" applyFont="1" applyFill="1" applyBorder="1"/>
    <xf numFmtId="3" fontId="5" fillId="17" borderId="44" xfId="0" applyNumberFormat="1" applyFont="1" applyFill="1" applyBorder="1" applyAlignment="1"/>
    <xf numFmtId="0" fontId="5" fillId="0" borderId="44" xfId="0" applyFont="1" applyBorder="1"/>
    <xf numFmtId="0" fontId="5" fillId="17" borderId="44" xfId="0" applyNumberFormat="1" applyFont="1" applyFill="1" applyBorder="1" applyAlignment="1">
      <alignment horizontal="left"/>
    </xf>
    <xf numFmtId="49" fontId="5" fillId="17" borderId="44" xfId="0" applyNumberFormat="1" applyFont="1" applyFill="1" applyBorder="1" applyAlignment="1">
      <alignment horizontal="left" wrapText="1"/>
    </xf>
    <xf numFmtId="3" fontId="6" fillId="11" borderId="44" xfId="0" applyNumberFormat="1" applyFont="1" applyFill="1" applyBorder="1"/>
    <xf numFmtId="4" fontId="6" fillId="11" borderId="44" xfId="0" applyNumberFormat="1" applyFont="1" applyFill="1" applyBorder="1"/>
    <xf numFmtId="4" fontId="0" fillId="0" borderId="0" xfId="0" applyNumberFormat="1"/>
    <xf numFmtId="0" fontId="6" fillId="18" borderId="44" xfId="0" applyFont="1" applyFill="1" applyBorder="1" applyAlignment="1">
      <alignment horizontal="center"/>
    </xf>
    <xf numFmtId="0" fontId="6" fillId="18" borderId="44" xfId="0" applyFont="1" applyFill="1" applyBorder="1" applyAlignment="1">
      <alignment horizontal="center" wrapText="1"/>
    </xf>
    <xf numFmtId="0" fontId="6" fillId="18" borderId="43" xfId="0" applyFont="1" applyFill="1" applyBorder="1" applyAlignment="1">
      <alignment horizontal="center"/>
    </xf>
    <xf numFmtId="49" fontId="5" fillId="0" borderId="44" xfId="0" applyNumberFormat="1" applyFont="1" applyBorder="1" applyAlignment="1">
      <alignment horizontal="left"/>
    </xf>
    <xf numFmtId="49" fontId="5" fillId="0" borderId="44" xfId="0" applyNumberFormat="1" applyFont="1" applyBorder="1" applyAlignment="1">
      <alignment horizontal="left" wrapText="1"/>
    </xf>
    <xf numFmtId="0" fontId="5" fillId="0" borderId="44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0" fontId="6" fillId="14" borderId="44" xfId="0" applyNumberFormat="1" applyFont="1" applyFill="1" applyBorder="1" applyAlignment="1">
      <alignment horizontal="center"/>
    </xf>
    <xf numFmtId="1" fontId="6" fillId="14" borderId="44" xfId="0" applyNumberFormat="1" applyFont="1" applyFill="1" applyBorder="1" applyAlignment="1">
      <alignment horizontal="center"/>
    </xf>
    <xf numFmtId="2" fontId="6" fillId="14" borderId="44" xfId="0" applyNumberFormat="1" applyFont="1" applyFill="1" applyBorder="1" applyAlignment="1">
      <alignment horizontal="center"/>
    </xf>
    <xf numFmtId="0" fontId="5" fillId="0" borderId="44" xfId="0" applyFont="1" applyBorder="1" applyAlignment="1">
      <alignment horizontal="center" vertical="top"/>
    </xf>
    <xf numFmtId="2" fontId="5" fillId="0" borderId="44" xfId="0" applyNumberFormat="1" applyFont="1" applyBorder="1" applyAlignment="1">
      <alignment horizontal="center" vertical="top"/>
    </xf>
    <xf numFmtId="0" fontId="6" fillId="14" borderId="44" xfId="0" applyFont="1" applyFill="1" applyBorder="1" applyAlignment="1">
      <alignment horizontal="center" vertical="top"/>
    </xf>
    <xf numFmtId="2" fontId="6" fillId="14" borderId="44" xfId="0" applyNumberFormat="1" applyFont="1" applyFill="1" applyBorder="1" applyAlignment="1">
      <alignment horizontal="center" vertical="top"/>
    </xf>
    <xf numFmtId="0" fontId="6" fillId="20" borderId="44" xfId="0" applyNumberFormat="1" applyFont="1" applyFill="1" applyBorder="1" applyAlignment="1">
      <alignment horizontal="center"/>
    </xf>
    <xf numFmtId="1" fontId="6" fillId="20" borderId="44" xfId="0" applyNumberFormat="1" applyFont="1" applyFill="1" applyBorder="1" applyAlignment="1">
      <alignment horizontal="center" vertical="top"/>
    </xf>
    <xf numFmtId="2" fontId="6" fillId="20" borderId="44" xfId="0" applyNumberFormat="1" applyFont="1" applyFill="1" applyBorder="1" applyAlignment="1">
      <alignment horizontal="center" vertical="top"/>
    </xf>
    <xf numFmtId="0" fontId="6" fillId="20" borderId="44" xfId="0" applyFont="1" applyFill="1" applyBorder="1" applyAlignment="1">
      <alignment horizontal="center" vertical="top"/>
    </xf>
    <xf numFmtId="2" fontId="5" fillId="0" borderId="44" xfId="0" applyNumberFormat="1" applyFont="1" applyBorder="1" applyAlignment="1">
      <alignment horizontal="left" vertical="top"/>
    </xf>
    <xf numFmtId="2" fontId="6" fillId="14" borderId="44" xfId="0" applyNumberFormat="1" applyFont="1" applyFill="1" applyBorder="1" applyAlignment="1">
      <alignment horizontal="left" vertical="top"/>
    </xf>
    <xf numFmtId="0" fontId="6" fillId="19" borderId="44" xfId="0" applyNumberFormat="1" applyFont="1" applyFill="1" applyBorder="1" applyAlignment="1">
      <alignment horizontal="center"/>
    </xf>
    <xf numFmtId="2" fontId="6" fillId="19" borderId="44" xfId="0" applyNumberFormat="1" applyFont="1" applyFill="1" applyBorder="1" applyAlignment="1">
      <alignment horizontal="center"/>
    </xf>
    <xf numFmtId="1" fontId="5" fillId="21" borderId="44" xfId="0" applyNumberFormat="1" applyFont="1" applyFill="1" applyBorder="1" applyAlignment="1">
      <alignment horizontal="center"/>
    </xf>
    <xf numFmtId="2" fontId="5" fillId="21" borderId="44" xfId="0" applyNumberFormat="1" applyFont="1" applyFill="1" applyBorder="1" applyAlignment="1">
      <alignment horizontal="center"/>
    </xf>
    <xf numFmtId="2" fontId="6" fillId="20" borderId="44" xfId="0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4" fillId="0" borderId="0" xfId="0" applyFont="1" applyAlignment="1">
      <alignment horizontal="left" vertical="top"/>
    </xf>
    <xf numFmtId="49" fontId="14" fillId="0" borderId="44" xfId="0" applyNumberFormat="1" applyFont="1" applyBorder="1" applyAlignment="1">
      <alignment horizontal="left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49" fontId="5" fillId="0" borderId="44" xfId="0" applyNumberFormat="1" applyFont="1" applyBorder="1" applyAlignment="1">
      <alignment horizontal="center"/>
    </xf>
    <xf numFmtId="0" fontId="3" fillId="9" borderId="44" xfId="0" applyFont="1" applyFill="1" applyBorder="1"/>
    <xf numFmtId="0" fontId="3" fillId="9" borderId="44" xfId="0" applyFont="1" applyFill="1" applyBorder="1" applyAlignment="1">
      <alignment horizontal="right"/>
    </xf>
    <xf numFmtId="0" fontId="3" fillId="4" borderId="44" xfId="0" applyFont="1" applyFill="1" applyBorder="1" applyAlignment="1">
      <alignment horizontal="right"/>
    </xf>
    <xf numFmtId="4" fontId="3" fillId="9" borderId="44" xfId="0" applyNumberFormat="1" applyFont="1" applyFill="1" applyBorder="1" applyAlignment="1">
      <alignment horizontal="right"/>
    </xf>
    <xf numFmtId="164" fontId="3" fillId="9" borderId="44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6" borderId="44" xfId="0" applyFont="1" applyFill="1" applyBorder="1" applyAlignment="1">
      <alignment horizontal="center" textRotation="90" wrapText="1" readingOrder="1"/>
    </xf>
    <xf numFmtId="0" fontId="3" fillId="6" borderId="44" xfId="0" applyFont="1" applyFill="1" applyBorder="1" applyAlignment="1">
      <alignment horizontal="center" textRotation="90" wrapText="1"/>
    </xf>
    <xf numFmtId="0" fontId="4" fillId="0" borderId="44" xfId="0" applyFont="1" applyBorder="1" applyAlignment="1">
      <alignment horizontal="right"/>
    </xf>
    <xf numFmtId="0" fontId="4" fillId="0" borderId="44" xfId="0" applyFont="1" applyBorder="1" applyAlignment="1">
      <alignment horizontal="right" wrapText="1"/>
    </xf>
    <xf numFmtId="0" fontId="4" fillId="0" borderId="44" xfId="0" applyFont="1" applyFill="1" applyBorder="1" applyAlignment="1">
      <alignment horizontal="right" wrapText="1"/>
    </xf>
    <xf numFmtId="2" fontId="4" fillId="0" borderId="44" xfId="0" applyNumberFormat="1" applyFont="1" applyBorder="1" applyAlignment="1">
      <alignment horizontal="right"/>
    </xf>
    <xf numFmtId="164" fontId="4" fillId="8" borderId="44" xfId="0" applyNumberFormat="1" applyFont="1" applyFill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 wrapText="1"/>
    </xf>
    <xf numFmtId="0" fontId="4" fillId="0" borderId="44" xfId="0" applyFont="1" applyFill="1" applyBorder="1" applyAlignment="1">
      <alignment horizontal="right" vertical="center" wrapText="1"/>
    </xf>
    <xf numFmtId="164" fontId="4" fillId="8" borderId="44" xfId="0" applyNumberFormat="1" applyFont="1" applyFill="1" applyBorder="1" applyAlignment="1">
      <alignment horizontal="right"/>
    </xf>
    <xf numFmtId="2" fontId="4" fillId="0" borderId="44" xfId="0" applyNumberFormat="1" applyFont="1" applyBorder="1" applyAlignment="1">
      <alignment horizontal="right" wrapText="1"/>
    </xf>
    <xf numFmtId="2" fontId="4" fillId="0" borderId="44" xfId="0" applyNumberFormat="1" applyFont="1" applyBorder="1" applyAlignment="1">
      <alignment horizontal="right" vertical="center"/>
    </xf>
    <xf numFmtId="2" fontId="4" fillId="0" borderId="44" xfId="0" applyNumberFormat="1" applyFont="1" applyBorder="1" applyAlignment="1">
      <alignment horizontal="right" vertical="center" wrapText="1"/>
    </xf>
    <xf numFmtId="2" fontId="4" fillId="0" borderId="5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13" fillId="4" borderId="25" xfId="0" applyFont="1" applyFill="1" applyBorder="1" applyAlignment="1">
      <alignment horizontal="center" vertical="center"/>
    </xf>
    <xf numFmtId="0" fontId="13" fillId="16" borderId="25" xfId="0" applyFont="1" applyFill="1" applyBorder="1" applyAlignment="1">
      <alignment horizontal="center" vertical="center"/>
    </xf>
    <xf numFmtId="0" fontId="13" fillId="16" borderId="26" xfId="0" applyFont="1" applyFill="1" applyBorder="1" applyAlignment="1">
      <alignment horizontal="center" vertical="center"/>
    </xf>
    <xf numFmtId="0" fontId="13" fillId="16" borderId="16" xfId="0" applyFont="1" applyFill="1" applyBorder="1" applyAlignment="1">
      <alignment horizontal="center" vertical="center"/>
    </xf>
    <xf numFmtId="0" fontId="13" fillId="16" borderId="3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3" fillId="3" borderId="23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3" fillId="3" borderId="23" xfId="0" applyFont="1" applyFill="1" applyBorder="1" applyAlignment="1">
      <alignment horizontal="left"/>
    </xf>
    <xf numFmtId="0" fontId="6" fillId="7" borderId="2" xfId="3" applyFont="1" applyFill="1" applyBorder="1" applyAlignment="1">
      <alignment horizontal="left"/>
    </xf>
    <xf numFmtId="0" fontId="6" fillId="7" borderId="20" xfId="3" applyFont="1" applyFill="1" applyBorder="1" applyAlignment="1">
      <alignment horizontal="left"/>
    </xf>
    <xf numFmtId="0" fontId="6" fillId="9" borderId="2" xfId="3" applyFont="1" applyFill="1" applyBorder="1" applyAlignment="1">
      <alignment horizontal="left"/>
    </xf>
    <xf numFmtId="0" fontId="6" fillId="9" borderId="20" xfId="3" applyFont="1" applyFill="1" applyBorder="1" applyAlignment="1">
      <alignment horizontal="left"/>
    </xf>
    <xf numFmtId="0" fontId="6" fillId="7" borderId="2" xfId="2" applyFont="1" applyFill="1" applyBorder="1" applyAlignment="1">
      <alignment horizontal="left"/>
    </xf>
    <xf numFmtId="0" fontId="6" fillId="7" borderId="20" xfId="2" applyFont="1" applyFill="1" applyBorder="1" applyAlignment="1">
      <alignment horizontal="left"/>
    </xf>
    <xf numFmtId="0" fontId="6" fillId="6" borderId="1" xfId="2" applyFont="1" applyFill="1" applyBorder="1" applyAlignment="1">
      <alignment horizontal="center" textRotation="90"/>
    </xf>
    <xf numFmtId="0" fontId="6" fillId="6" borderId="1" xfId="2" applyFont="1" applyFill="1" applyBorder="1"/>
    <xf numFmtId="0" fontId="6" fillId="6" borderId="1" xfId="2" applyFont="1" applyFill="1" applyBorder="1" applyAlignment="1">
      <alignment horizontal="center" wrapText="1"/>
    </xf>
    <xf numFmtId="0" fontId="6" fillId="0" borderId="0" xfId="1" applyFont="1" applyBorder="1" applyAlignment="1">
      <alignment horizontal="left" vertical="center" wrapText="1"/>
    </xf>
    <xf numFmtId="0" fontId="6" fillId="6" borderId="14" xfId="2" applyFont="1" applyFill="1" applyBorder="1"/>
    <xf numFmtId="0" fontId="6" fillId="6" borderId="16" xfId="2" applyFont="1" applyFill="1" applyBorder="1"/>
    <xf numFmtId="0" fontId="6" fillId="6" borderId="3" xfId="2" applyFont="1" applyFill="1" applyBorder="1"/>
    <xf numFmtId="0" fontId="1" fillId="0" borderId="0" xfId="1" applyFont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6" fillId="6" borderId="14" xfId="2" applyFont="1" applyFill="1" applyBorder="1" applyAlignment="1">
      <alignment horizontal="center" wrapText="1"/>
    </xf>
    <xf numFmtId="0" fontId="6" fillId="6" borderId="3" xfId="2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left"/>
    </xf>
    <xf numFmtId="49" fontId="6" fillId="10" borderId="27" xfId="0" applyNumberFormat="1" applyFont="1" applyFill="1" applyBorder="1" applyAlignment="1">
      <alignment horizontal="left"/>
    </xf>
    <xf numFmtId="49" fontId="6" fillId="10" borderId="28" xfId="0" applyNumberFormat="1" applyFont="1" applyFill="1" applyBorder="1" applyAlignment="1">
      <alignment horizontal="left"/>
    </xf>
    <xf numFmtId="3" fontId="6" fillId="17" borderId="47" xfId="0" applyNumberFormat="1" applyFont="1" applyFill="1" applyBorder="1" applyAlignment="1">
      <alignment horizontal="center" vertical="center" textRotation="90"/>
    </xf>
    <xf numFmtId="3" fontId="6" fillId="17" borderId="0" xfId="0" applyNumberFormat="1" applyFont="1" applyFill="1" applyBorder="1" applyAlignment="1">
      <alignment horizontal="center" vertical="center" textRotation="90"/>
    </xf>
    <xf numFmtId="3" fontId="6" fillId="17" borderId="49" xfId="0" applyNumberFormat="1" applyFont="1" applyFill="1" applyBorder="1" applyAlignment="1">
      <alignment horizontal="center" vertical="center" textRotation="90"/>
    </xf>
    <xf numFmtId="49" fontId="6" fillId="5" borderId="25" xfId="0" applyNumberFormat="1" applyFont="1" applyFill="1" applyBorder="1" applyAlignment="1">
      <alignment horizontal="left"/>
    </xf>
    <xf numFmtId="0" fontId="6" fillId="0" borderId="38" xfId="0" applyFont="1" applyBorder="1" applyAlignment="1">
      <alignment vertical="center" textRotation="90"/>
    </xf>
    <xf numFmtId="0" fontId="6" fillId="0" borderId="40" xfId="0" applyFont="1" applyBorder="1" applyAlignment="1">
      <alignment vertical="center" textRotation="90"/>
    </xf>
    <xf numFmtId="0" fontId="6" fillId="0" borderId="48" xfId="0" applyFont="1" applyBorder="1" applyAlignment="1">
      <alignment vertical="center" textRotation="90"/>
    </xf>
    <xf numFmtId="49" fontId="6" fillId="10" borderId="42" xfId="0" applyNumberFormat="1" applyFont="1" applyFill="1" applyBorder="1" applyAlignment="1">
      <alignment horizontal="left"/>
    </xf>
    <xf numFmtId="49" fontId="6" fillId="10" borderId="43" xfId="0" applyNumberFormat="1" applyFont="1" applyFill="1" applyBorder="1" applyAlignment="1">
      <alignment horizontal="left"/>
    </xf>
    <xf numFmtId="49" fontId="6" fillId="5" borderId="44" xfId="0" applyNumberFormat="1" applyFont="1" applyFill="1" applyBorder="1" applyAlignment="1">
      <alignment horizontal="left"/>
    </xf>
    <xf numFmtId="0" fontId="6" fillId="11" borderId="42" xfId="0" applyFont="1" applyFill="1" applyBorder="1" applyAlignment="1">
      <alignment horizontal="left"/>
    </xf>
    <xf numFmtId="0" fontId="6" fillId="11" borderId="55" xfId="0" applyFont="1" applyFill="1" applyBorder="1" applyAlignment="1">
      <alignment horizontal="left"/>
    </xf>
    <xf numFmtId="0" fontId="6" fillId="11" borderId="43" xfId="0" applyFont="1" applyFill="1" applyBorder="1" applyAlignment="1">
      <alignment horizontal="left"/>
    </xf>
    <xf numFmtId="3" fontId="6" fillId="17" borderId="26" xfId="0" applyNumberFormat="1" applyFont="1" applyFill="1" applyBorder="1" applyAlignment="1">
      <alignment horizontal="center" vertical="center" textRotation="90"/>
    </xf>
    <xf numFmtId="3" fontId="6" fillId="17" borderId="54" xfId="0" applyNumberFormat="1" applyFont="1" applyFill="1" applyBorder="1" applyAlignment="1">
      <alignment horizontal="center" vertical="center" textRotation="90"/>
    </xf>
    <xf numFmtId="3" fontId="6" fillId="17" borderId="3" xfId="0" applyNumberFormat="1" applyFont="1" applyFill="1" applyBorder="1" applyAlignment="1">
      <alignment horizontal="center" vertical="center" textRotation="90"/>
    </xf>
    <xf numFmtId="0" fontId="6" fillId="18" borderId="55" xfId="0" applyFont="1" applyFill="1" applyBorder="1" applyAlignment="1">
      <alignment horizontal="center" vertical="top" wrapText="1"/>
    </xf>
    <xf numFmtId="0" fontId="6" fillId="18" borderId="43" xfId="0" applyFont="1" applyFill="1" applyBorder="1" applyAlignment="1">
      <alignment horizontal="center" vertical="top" wrapText="1"/>
    </xf>
    <xf numFmtId="0" fontId="6" fillId="18" borderId="42" xfId="0" applyFont="1" applyFill="1" applyBorder="1" applyAlignment="1">
      <alignment horizontal="center" vertical="center" wrapText="1"/>
    </xf>
    <xf numFmtId="0" fontId="6" fillId="18" borderId="43" xfId="0" applyFont="1" applyFill="1" applyBorder="1" applyAlignment="1">
      <alignment horizontal="center" vertical="center" wrapText="1"/>
    </xf>
    <xf numFmtId="0" fontId="6" fillId="19" borderId="42" xfId="0" applyNumberFormat="1" applyFont="1" applyFill="1" applyBorder="1" applyAlignment="1">
      <alignment horizontal="left"/>
    </xf>
    <xf numFmtId="0" fontId="6" fillId="19" borderId="55" xfId="0" applyNumberFormat="1" applyFont="1" applyFill="1" applyBorder="1" applyAlignment="1">
      <alignment horizontal="left"/>
    </xf>
    <xf numFmtId="0" fontId="6" fillId="19" borderId="43" xfId="0" applyNumberFormat="1" applyFont="1" applyFill="1" applyBorder="1" applyAlignment="1">
      <alignment horizontal="left"/>
    </xf>
    <xf numFmtId="49" fontId="6" fillId="14" borderId="42" xfId="0" applyNumberFormat="1" applyFont="1" applyFill="1" applyBorder="1" applyAlignment="1">
      <alignment horizontal="left"/>
    </xf>
    <xf numFmtId="49" fontId="6" fillId="14" borderId="55" xfId="0" applyNumberFormat="1" applyFont="1" applyFill="1" applyBorder="1" applyAlignment="1">
      <alignment horizontal="left"/>
    </xf>
    <xf numFmtId="49" fontId="6" fillId="14" borderId="43" xfId="0" applyNumberFormat="1" applyFont="1" applyFill="1" applyBorder="1" applyAlignment="1">
      <alignment horizontal="left"/>
    </xf>
    <xf numFmtId="49" fontId="6" fillId="20" borderId="42" xfId="0" applyNumberFormat="1" applyFont="1" applyFill="1" applyBorder="1" applyAlignment="1">
      <alignment horizontal="left"/>
    </xf>
    <xf numFmtId="49" fontId="6" fillId="20" borderId="55" xfId="0" applyNumberFormat="1" applyFont="1" applyFill="1" applyBorder="1" applyAlignment="1">
      <alignment horizontal="left"/>
    </xf>
    <xf numFmtId="49" fontId="6" fillId="20" borderId="43" xfId="0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18" borderId="44" xfId="0" applyFont="1" applyFill="1" applyBorder="1" applyAlignment="1">
      <alignment horizontal="center" textRotation="90"/>
    </xf>
    <xf numFmtId="0" fontId="6" fillId="18" borderId="44" xfId="0" applyFont="1" applyFill="1" applyBorder="1" applyAlignment="1">
      <alignment horizontal="center"/>
    </xf>
    <xf numFmtId="0" fontId="6" fillId="18" borderId="44" xfId="0" applyFont="1" applyFill="1" applyBorder="1" applyAlignment="1">
      <alignment horizontal="center" vertical="center"/>
    </xf>
    <xf numFmtId="0" fontId="6" fillId="18" borderId="44" xfId="0" applyFont="1" applyFill="1" applyBorder="1" applyAlignment="1">
      <alignment horizontal="center" vertical="top" wrapText="1"/>
    </xf>
    <xf numFmtId="0" fontId="6" fillId="18" borderId="44" xfId="0" applyFont="1" applyFill="1" applyBorder="1" applyAlignment="1">
      <alignment horizontal="center" vertical="center" wrapText="1"/>
    </xf>
    <xf numFmtId="49" fontId="6" fillId="20" borderId="44" xfId="0" applyNumberFormat="1" applyFont="1" applyFill="1" applyBorder="1" applyAlignment="1">
      <alignment horizontal="left"/>
    </xf>
    <xf numFmtId="49" fontId="6" fillId="14" borderId="44" xfId="0" applyNumberFormat="1" applyFont="1" applyFill="1" applyBorder="1" applyAlignment="1">
      <alignment horizontal="left"/>
    </xf>
    <xf numFmtId="49" fontId="6" fillId="19" borderId="42" xfId="0" applyNumberFormat="1" applyFont="1" applyFill="1" applyBorder="1" applyAlignment="1">
      <alignment horizontal="left"/>
    </xf>
    <xf numFmtId="49" fontId="6" fillId="19" borderId="55" xfId="0" applyNumberFormat="1" applyFont="1" applyFill="1" applyBorder="1" applyAlignment="1">
      <alignment horizontal="left"/>
    </xf>
    <xf numFmtId="49" fontId="6" fillId="19" borderId="43" xfId="0" applyNumberFormat="1" applyFont="1" applyFill="1" applyBorder="1" applyAlignment="1">
      <alignment horizontal="left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2" fontId="6" fillId="19" borderId="42" xfId="0" applyNumberFormat="1" applyFont="1" applyFill="1" applyBorder="1" applyAlignment="1">
      <alignment horizontal="left"/>
    </xf>
    <xf numFmtId="2" fontId="6" fillId="19" borderId="55" xfId="0" applyNumberFormat="1" applyFont="1" applyFill="1" applyBorder="1" applyAlignment="1">
      <alignment horizontal="left"/>
    </xf>
    <xf numFmtId="2" fontId="6" fillId="19" borderId="43" xfId="0" applyNumberFormat="1" applyFont="1" applyFill="1" applyBorder="1" applyAlignment="1">
      <alignment horizontal="left"/>
    </xf>
    <xf numFmtId="0" fontId="6" fillId="18" borderId="26" xfId="0" applyFont="1" applyFill="1" applyBorder="1" applyAlignment="1">
      <alignment horizontal="center"/>
    </xf>
    <xf numFmtId="0" fontId="6" fillId="18" borderId="3" xfId="0" applyFont="1" applyFill="1" applyBorder="1" applyAlignment="1">
      <alignment horizontal="center"/>
    </xf>
    <xf numFmtId="0" fontId="6" fillId="18" borderId="42" xfId="0" applyFont="1" applyFill="1" applyBorder="1" applyAlignment="1">
      <alignment horizontal="center" textRotation="90"/>
    </xf>
    <xf numFmtId="0" fontId="3" fillId="6" borderId="23" xfId="0" applyFont="1" applyFill="1" applyBorder="1" applyAlignment="1"/>
    <xf numFmtId="0" fontId="0" fillId="0" borderId="23" xfId="0" applyBorder="1" applyAlignment="1"/>
    <xf numFmtId="0" fontId="2" fillId="3" borderId="2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3" borderId="2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6" borderId="44" xfId="0" applyFont="1" applyFill="1" applyBorder="1" applyAlignment="1"/>
    <xf numFmtId="0" fontId="0" fillId="0" borderId="44" xfId="0" applyBorder="1" applyAlignment="1"/>
    <xf numFmtId="0" fontId="2" fillId="3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6" fillId="3" borderId="26" xfId="0" applyNumberFormat="1" applyFont="1" applyFill="1" applyBorder="1" applyAlignment="1">
      <alignment horizontal="center" textRotation="90" wrapText="1"/>
    </xf>
    <xf numFmtId="0" fontId="5" fillId="0" borderId="25" xfId="0" applyFont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left"/>
    </xf>
    <xf numFmtId="1" fontId="5" fillId="0" borderId="25" xfId="0" applyNumberFormat="1" applyFont="1" applyFill="1" applyBorder="1" applyAlignment="1">
      <alignment horizontal="right"/>
    </xf>
    <xf numFmtId="2" fontId="5" fillId="0" borderId="25" xfId="0" applyNumberFormat="1" applyFont="1" applyBorder="1" applyAlignment="1">
      <alignment horizontal="right" vertical="top"/>
    </xf>
    <xf numFmtId="0" fontId="6" fillId="13" borderId="27" xfId="0" applyFont="1" applyFill="1" applyBorder="1" applyAlignment="1">
      <alignment horizontal="left" vertical="top"/>
    </xf>
    <xf numFmtId="0" fontId="6" fillId="13" borderId="55" xfId="0" applyFont="1" applyFill="1" applyBorder="1" applyAlignment="1">
      <alignment horizontal="left" vertical="top"/>
    </xf>
    <xf numFmtId="0" fontId="6" fillId="13" borderId="28" xfId="0" applyFont="1" applyFill="1" applyBorder="1" applyAlignment="1">
      <alignment horizontal="left" vertical="top"/>
    </xf>
    <xf numFmtId="3" fontId="6" fillId="13" borderId="25" xfId="0" applyNumberFormat="1" applyFont="1" applyFill="1" applyBorder="1" applyAlignment="1">
      <alignment horizontal="center" vertical="top"/>
    </xf>
    <xf numFmtId="2" fontId="6" fillId="13" borderId="25" xfId="0" applyNumberFormat="1" applyFont="1" applyFill="1" applyBorder="1" applyAlignment="1">
      <alignment horizontal="center" vertical="top"/>
    </xf>
    <xf numFmtId="0" fontId="6" fillId="14" borderId="25" xfId="0" applyFont="1" applyFill="1" applyBorder="1" applyAlignment="1">
      <alignment horizontal="left" vertical="top"/>
    </xf>
    <xf numFmtId="3" fontId="6" fillId="14" borderId="25" xfId="0" applyNumberFormat="1" applyFont="1" applyFill="1" applyBorder="1" applyAlignment="1">
      <alignment horizontal="center" vertical="top"/>
    </xf>
    <xf numFmtId="2" fontId="6" fillId="14" borderId="25" xfId="0" applyNumberFormat="1" applyFont="1" applyFill="1" applyBorder="1" applyAlignment="1">
      <alignment horizontal="center" vertical="top"/>
    </xf>
    <xf numFmtId="0" fontId="6" fillId="4" borderId="25" xfId="0" applyFont="1" applyFill="1" applyBorder="1" applyAlignment="1">
      <alignment horizontal="left" vertical="top"/>
    </xf>
    <xf numFmtId="3" fontId="6" fillId="4" borderId="25" xfId="0" applyNumberFormat="1" applyFont="1" applyFill="1" applyBorder="1" applyAlignment="1">
      <alignment horizontal="center" vertical="top"/>
    </xf>
    <xf numFmtId="2" fontId="6" fillId="4" borderId="25" xfId="0" applyNumberFormat="1" applyFont="1" applyFill="1" applyBorder="1" applyAlignment="1">
      <alignment horizontal="center" vertical="top"/>
    </xf>
    <xf numFmtId="0" fontId="6" fillId="5" borderId="27" xfId="0" applyFont="1" applyFill="1" applyBorder="1" applyAlignment="1">
      <alignment horizontal="left" vertical="top"/>
    </xf>
    <xf numFmtId="0" fontId="6" fillId="5" borderId="55" xfId="0" applyFont="1" applyFill="1" applyBorder="1" applyAlignment="1">
      <alignment horizontal="left" vertical="top"/>
    </xf>
    <xf numFmtId="0" fontId="6" fillId="5" borderId="28" xfId="0" applyFont="1" applyFill="1" applyBorder="1" applyAlignment="1">
      <alignment horizontal="left" vertical="top"/>
    </xf>
    <xf numFmtId="3" fontId="6" fillId="5" borderId="25" xfId="0" applyNumberFormat="1" applyFont="1" applyFill="1" applyBorder="1" applyAlignment="1">
      <alignment horizontal="right" vertical="top"/>
    </xf>
    <xf numFmtId="2" fontId="6" fillId="5" borderId="25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6" fillId="22" borderId="27" xfId="0" applyFont="1" applyFill="1" applyBorder="1" applyAlignment="1">
      <alignment horizontal="left" vertical="top"/>
    </xf>
    <xf numFmtId="0" fontId="6" fillId="22" borderId="55" xfId="0" applyFont="1" applyFill="1" applyBorder="1" applyAlignment="1">
      <alignment horizontal="left" vertical="top"/>
    </xf>
    <xf numFmtId="0" fontId="6" fillId="22" borderId="28" xfId="0" applyFont="1" applyFill="1" applyBorder="1" applyAlignment="1">
      <alignment horizontal="left" vertical="top"/>
    </xf>
    <xf numFmtId="3" fontId="6" fillId="22" borderId="25" xfId="0" applyNumberFormat="1" applyFont="1" applyFill="1" applyBorder="1" applyAlignment="1">
      <alignment horizontal="right" vertical="top"/>
    </xf>
    <xf numFmtId="2" fontId="6" fillId="22" borderId="25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90"/>
    </xf>
    <xf numFmtId="0" fontId="5" fillId="0" borderId="54" xfId="0" applyFont="1" applyBorder="1" applyAlignment="1">
      <alignment horizontal="center" vertical="center" textRotation="90"/>
    </xf>
    <xf numFmtId="49" fontId="5" fillId="0" borderId="25" xfId="0" applyNumberFormat="1" applyFont="1" applyFill="1" applyBorder="1" applyAlignment="1">
      <alignment horizontal="left" wrapText="1"/>
    </xf>
    <xf numFmtId="2" fontId="5" fillId="0" borderId="25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 textRotation="90"/>
    </xf>
    <xf numFmtId="0" fontId="6" fillId="5" borderId="25" xfId="0" applyFont="1" applyFill="1" applyBorder="1" applyAlignment="1">
      <alignment horizontal="left" vertical="top"/>
    </xf>
    <xf numFmtId="3" fontId="6" fillId="13" borderId="25" xfId="0" applyNumberFormat="1" applyFont="1" applyFill="1" applyBorder="1" applyAlignment="1">
      <alignment horizontal="center" vertical="center"/>
    </xf>
    <xf numFmtId="2" fontId="6" fillId="13" borderId="25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top" textRotation="90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5" xfId="0" applyFont="1" applyBorder="1" applyAlignment="1">
      <alignment horizontal="left" vertical="top"/>
    </xf>
    <xf numFmtId="0" fontId="6" fillId="13" borderId="25" xfId="0" applyFont="1" applyFill="1" applyBorder="1" applyAlignment="1">
      <alignment horizontal="left" vertical="top"/>
    </xf>
    <xf numFmtId="3" fontId="6" fillId="13" borderId="25" xfId="0" applyNumberFormat="1" applyFont="1" applyFill="1" applyBorder="1" applyAlignment="1">
      <alignment horizontal="left" vertical="top"/>
    </xf>
    <xf numFmtId="0" fontId="6" fillId="14" borderId="25" xfId="0" applyFont="1" applyFill="1" applyBorder="1" applyAlignment="1">
      <alignment horizontal="left" vertical="top"/>
    </xf>
    <xf numFmtId="3" fontId="6" fillId="14" borderId="25" xfId="0" applyNumberFormat="1" applyFont="1" applyFill="1" applyBorder="1" applyAlignment="1">
      <alignment horizontal="left" vertical="top"/>
    </xf>
    <xf numFmtId="0" fontId="6" fillId="4" borderId="25" xfId="0" applyFont="1" applyFill="1" applyBorder="1" applyAlignment="1">
      <alignment horizontal="left" vertical="top"/>
    </xf>
    <xf numFmtId="3" fontId="6" fillId="4" borderId="25" xfId="0" applyNumberFormat="1" applyFont="1" applyFill="1" applyBorder="1" applyAlignment="1">
      <alignment horizontal="left" vertical="top"/>
    </xf>
    <xf numFmtId="0" fontId="6" fillId="23" borderId="25" xfId="0" applyFont="1" applyFill="1" applyBorder="1" applyAlignment="1">
      <alignment horizontal="left" vertical="top"/>
    </xf>
    <xf numFmtId="3" fontId="6" fillId="23" borderId="25" xfId="0" applyNumberFormat="1" applyFont="1" applyFill="1" applyBorder="1" applyAlignment="1">
      <alignment horizontal="left" vertical="top"/>
    </xf>
    <xf numFmtId="2" fontId="6" fillId="23" borderId="25" xfId="0" applyNumberFormat="1" applyFont="1" applyFill="1" applyBorder="1" applyAlignment="1">
      <alignment horizontal="right" vertical="top"/>
    </xf>
    <xf numFmtId="3" fontId="6" fillId="22" borderId="25" xfId="0" applyNumberFormat="1" applyFont="1" applyFill="1" applyBorder="1" applyAlignment="1">
      <alignment horizontal="left" vertical="top"/>
    </xf>
    <xf numFmtId="0" fontId="6" fillId="0" borderId="48" xfId="0" applyFont="1" applyFill="1" applyBorder="1" applyAlignment="1">
      <alignment horizontal="left" vertical="top"/>
    </xf>
    <xf numFmtId="0" fontId="6" fillId="0" borderId="49" xfId="0" applyFont="1" applyFill="1" applyBorder="1" applyAlignment="1">
      <alignment horizontal="left" vertical="top"/>
    </xf>
    <xf numFmtId="0" fontId="6" fillId="0" borderId="56" xfId="0" applyFont="1" applyFill="1" applyBorder="1" applyAlignment="1">
      <alignment horizontal="left" vertical="top"/>
    </xf>
    <xf numFmtId="3" fontId="6" fillId="0" borderId="3" xfId="0" applyNumberFormat="1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left" vertical="top"/>
    </xf>
    <xf numFmtId="2" fontId="5" fillId="0" borderId="0" xfId="0" applyNumberFormat="1" applyFont="1" applyAlignment="1">
      <alignment horizontal="left" vertical="top"/>
    </xf>
    <xf numFmtId="0" fontId="6" fillId="0" borderId="27" xfId="0" applyFont="1" applyFill="1" applyBorder="1" applyAlignment="1">
      <alignment horizontal="left" vertical="top"/>
    </xf>
    <xf numFmtId="0" fontId="6" fillId="0" borderId="55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horizontal="left" vertical="top"/>
    </xf>
    <xf numFmtId="3" fontId="6" fillId="0" borderId="25" xfId="0" applyNumberFormat="1" applyFont="1" applyFill="1" applyBorder="1" applyAlignment="1">
      <alignment horizontal="left" vertical="top"/>
    </xf>
    <xf numFmtId="3" fontId="6" fillId="0" borderId="25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55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7" fillId="0" borderId="0" xfId="0" applyFont="1"/>
    <xf numFmtId="0" fontId="13" fillId="3" borderId="26" xfId="0" applyFont="1" applyFill="1" applyBorder="1" applyAlignment="1">
      <alignment horizontal="center" textRotation="90" wrapText="1"/>
    </xf>
    <xf numFmtId="0" fontId="13" fillId="3" borderId="26" xfId="0" applyFont="1" applyFill="1" applyBorder="1" applyAlignment="1">
      <alignment horizontal="left" wrapText="1"/>
    </xf>
    <xf numFmtId="0" fontId="13" fillId="3" borderId="25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textRotation="90" wrapText="1"/>
    </xf>
    <xf numFmtId="0" fontId="13" fillId="3" borderId="3" xfId="0" applyFont="1" applyFill="1" applyBorder="1" applyAlignment="1">
      <alignment horizontal="left" wrapText="1"/>
    </xf>
    <xf numFmtId="0" fontId="13" fillId="3" borderId="25" xfId="0" applyFont="1" applyFill="1" applyBorder="1" applyAlignment="1">
      <alignment textRotation="90" wrapText="1"/>
    </xf>
    <xf numFmtId="0" fontId="13" fillId="14" borderId="57" xfId="0" applyFont="1" applyFill="1" applyBorder="1" applyAlignment="1">
      <alignment horizontal="center" vertical="center" textRotation="90"/>
    </xf>
    <xf numFmtId="0" fontId="5" fillId="0" borderId="26" xfId="0" applyFont="1" applyBorder="1" applyAlignment="1">
      <alignment horizontal="left" vertical="center" wrapText="1"/>
    </xf>
    <xf numFmtId="0" fontId="14" fillId="0" borderId="25" xfId="0" applyFont="1" applyBorder="1" applyAlignment="1">
      <alignment wrapText="1"/>
    </xf>
    <xf numFmtId="0" fontId="13" fillId="14" borderId="58" xfId="0" applyFont="1" applyFill="1" applyBorder="1" applyAlignment="1">
      <alignment horizontal="center" vertical="center" textRotation="90"/>
    </xf>
    <xf numFmtId="0" fontId="5" fillId="0" borderId="5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3" fillId="14" borderId="0" xfId="0" applyFont="1" applyFill="1" applyBorder="1" applyAlignment="1">
      <alignment horizontal="center" vertical="center" textRotation="90"/>
    </xf>
    <xf numFmtId="0" fontId="13" fillId="14" borderId="49" xfId="0" applyFont="1" applyFill="1" applyBorder="1" applyAlignment="1">
      <alignment horizontal="center" vertical="center" textRotation="90"/>
    </xf>
    <xf numFmtId="0" fontId="6" fillId="14" borderId="25" xfId="0" applyFont="1" applyFill="1" applyBorder="1" applyAlignment="1">
      <alignment horizontal="left" vertical="center"/>
    </xf>
    <xf numFmtId="0" fontId="13" fillId="14" borderId="25" xfId="0" applyFont="1" applyFill="1" applyBorder="1"/>
    <xf numFmtId="2" fontId="13" fillId="14" borderId="25" xfId="0" applyNumberFormat="1" applyFont="1" applyFill="1" applyBorder="1"/>
    <xf numFmtId="0" fontId="13" fillId="4" borderId="57" xfId="0" applyFont="1" applyFill="1" applyBorder="1" applyAlignment="1">
      <alignment horizontal="center" vertical="center" textRotation="90"/>
    </xf>
    <xf numFmtId="0" fontId="13" fillId="4" borderId="58" xfId="0" applyFont="1" applyFill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14" fillId="0" borderId="57" xfId="0" applyFont="1" applyBorder="1" applyAlignment="1">
      <alignment wrapText="1"/>
    </xf>
    <xf numFmtId="0" fontId="14" fillId="0" borderId="26" xfId="0" applyFont="1" applyBorder="1"/>
    <xf numFmtId="0" fontId="14" fillId="0" borderId="57" xfId="0" applyFont="1" applyBorder="1"/>
    <xf numFmtId="0" fontId="13" fillId="4" borderId="59" xfId="0" applyFont="1" applyFill="1" applyBorder="1" applyAlignment="1">
      <alignment horizontal="left"/>
    </xf>
    <xf numFmtId="0" fontId="13" fillId="4" borderId="60" xfId="0" applyFont="1" applyFill="1" applyBorder="1" applyAlignment="1">
      <alignment horizontal="left"/>
    </xf>
    <xf numFmtId="0" fontId="13" fillId="4" borderId="57" xfId="0" applyFont="1" applyFill="1" applyBorder="1" applyAlignment="1">
      <alignment horizontal="left"/>
    </xf>
    <xf numFmtId="0" fontId="13" fillId="4" borderId="26" xfId="0" applyFont="1" applyFill="1" applyBorder="1"/>
    <xf numFmtId="2" fontId="13" fillId="4" borderId="25" xfId="0" applyNumberFormat="1" applyFont="1" applyFill="1" applyBorder="1"/>
    <xf numFmtId="0" fontId="13" fillId="13" borderId="25" xfId="0" applyFont="1" applyFill="1" applyBorder="1" applyAlignment="1">
      <alignment horizontal="left" wrapText="1"/>
    </xf>
    <xf numFmtId="0" fontId="13" fillId="13" borderId="25" xfId="0" applyFont="1" applyFill="1" applyBorder="1"/>
    <xf numFmtId="2" fontId="13" fillId="13" borderId="25" xfId="0" applyNumberFormat="1" applyFont="1" applyFill="1" applyBorder="1"/>
    <xf numFmtId="0" fontId="13" fillId="5" borderId="27" xfId="0" applyFont="1" applyFill="1" applyBorder="1" applyAlignment="1">
      <alignment horizontal="left"/>
    </xf>
    <xf numFmtId="0" fontId="13" fillId="5" borderId="55" xfId="0" applyFont="1" applyFill="1" applyBorder="1" applyAlignment="1">
      <alignment horizontal="left"/>
    </xf>
    <xf numFmtId="0" fontId="13" fillId="5" borderId="28" xfId="0" applyFont="1" applyFill="1" applyBorder="1" applyAlignment="1">
      <alignment horizontal="left"/>
    </xf>
    <xf numFmtId="0" fontId="13" fillId="5" borderId="25" xfId="0" applyFont="1" applyFill="1" applyBorder="1" applyAlignment="1">
      <alignment textRotation="90"/>
    </xf>
    <xf numFmtId="0" fontId="27" fillId="0" borderId="0" xfId="0" applyFont="1" applyAlignment="1">
      <alignment horizontal="left" wrapText="1"/>
    </xf>
  </cellXfs>
  <cellStyles count="4">
    <cellStyle name="Normálna" xfId="0" builtinId="0"/>
    <cellStyle name="normálne_Najnovší CRŠ 3.12.2007" xfId="1"/>
    <cellStyle name="normálne_report29052008" xfId="3"/>
    <cellStyle name="normální_Report CRS studenti a absloventi" xfId="2"/>
  </cellStyles>
  <dxfs count="3"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Medium9"/>
  <colors>
    <mruColors>
      <color rgb="FFFFFFCC"/>
      <color rgb="FFFFFF66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1"/>
  <sheetViews>
    <sheetView tabSelected="1" workbookViewId="0">
      <selection activeCell="K49" sqref="K49"/>
    </sheetView>
  </sheetViews>
  <sheetFormatPr defaultRowHeight="15" x14ac:dyDescent="0.25"/>
  <cols>
    <col min="1" max="1" width="4.42578125" style="2" customWidth="1"/>
    <col min="2" max="2" width="9.7109375" style="117" customWidth="1"/>
    <col min="3" max="3" width="22.28515625" style="116" customWidth="1"/>
    <col min="4" max="4" width="22.7109375" style="116" customWidth="1"/>
    <col min="5" max="5" width="21.5703125" style="116" customWidth="1"/>
    <col min="6" max="6" width="4.7109375" style="116" customWidth="1"/>
    <col min="7" max="7" width="7" style="116" customWidth="1"/>
    <col min="8" max="8" width="5.7109375" style="116" customWidth="1"/>
    <col min="9" max="9" width="6.5703125" style="116" customWidth="1"/>
    <col min="10" max="10" width="11" style="116" customWidth="1"/>
    <col min="11" max="11" width="13.85546875" style="116" customWidth="1"/>
    <col min="12" max="12" width="44.42578125" style="116" customWidth="1"/>
    <col min="13" max="256" width="9.140625" style="116"/>
    <col min="257" max="257" width="4.42578125" style="116" customWidth="1"/>
    <col min="258" max="258" width="9.7109375" style="116" customWidth="1"/>
    <col min="259" max="259" width="22.28515625" style="116" customWidth="1"/>
    <col min="260" max="260" width="22.7109375" style="116" customWidth="1"/>
    <col min="261" max="261" width="21.5703125" style="116" customWidth="1"/>
    <col min="262" max="262" width="4.7109375" style="116" customWidth="1"/>
    <col min="263" max="263" width="7" style="116" customWidth="1"/>
    <col min="264" max="264" width="5.7109375" style="116" customWidth="1"/>
    <col min="265" max="265" width="6.5703125" style="116" customWidth="1"/>
    <col min="266" max="266" width="11" style="116" customWidth="1"/>
    <col min="267" max="267" width="13.85546875" style="116" customWidth="1"/>
    <col min="268" max="268" width="44.42578125" style="116" customWidth="1"/>
    <col min="269" max="512" width="9.140625" style="116"/>
    <col min="513" max="513" width="4.42578125" style="116" customWidth="1"/>
    <col min="514" max="514" width="9.7109375" style="116" customWidth="1"/>
    <col min="515" max="515" width="22.28515625" style="116" customWidth="1"/>
    <col min="516" max="516" width="22.7109375" style="116" customWidth="1"/>
    <col min="517" max="517" width="21.5703125" style="116" customWidth="1"/>
    <col min="518" max="518" width="4.7109375" style="116" customWidth="1"/>
    <col min="519" max="519" width="7" style="116" customWidth="1"/>
    <col min="520" max="520" width="5.7109375" style="116" customWidth="1"/>
    <col min="521" max="521" width="6.5703125" style="116" customWidth="1"/>
    <col min="522" max="522" width="11" style="116" customWidth="1"/>
    <col min="523" max="523" width="13.85546875" style="116" customWidth="1"/>
    <col min="524" max="524" width="44.42578125" style="116" customWidth="1"/>
    <col min="525" max="768" width="9.140625" style="116"/>
    <col min="769" max="769" width="4.42578125" style="116" customWidth="1"/>
    <col min="770" max="770" width="9.7109375" style="116" customWidth="1"/>
    <col min="771" max="771" width="22.28515625" style="116" customWidth="1"/>
    <col min="772" max="772" width="22.7109375" style="116" customWidth="1"/>
    <col min="773" max="773" width="21.5703125" style="116" customWidth="1"/>
    <col min="774" max="774" width="4.7109375" style="116" customWidth="1"/>
    <col min="775" max="775" width="7" style="116" customWidth="1"/>
    <col min="776" max="776" width="5.7109375" style="116" customWidth="1"/>
    <col min="777" max="777" width="6.5703125" style="116" customWidth="1"/>
    <col min="778" max="778" width="11" style="116" customWidth="1"/>
    <col min="779" max="779" width="13.85546875" style="116" customWidth="1"/>
    <col min="780" max="780" width="44.42578125" style="116" customWidth="1"/>
    <col min="781" max="1024" width="9.140625" style="116"/>
    <col min="1025" max="1025" width="4.42578125" style="116" customWidth="1"/>
    <col min="1026" max="1026" width="9.7109375" style="116" customWidth="1"/>
    <col min="1027" max="1027" width="22.28515625" style="116" customWidth="1"/>
    <col min="1028" max="1028" width="22.7109375" style="116" customWidth="1"/>
    <col min="1029" max="1029" width="21.5703125" style="116" customWidth="1"/>
    <col min="1030" max="1030" width="4.7109375" style="116" customWidth="1"/>
    <col min="1031" max="1031" width="7" style="116" customWidth="1"/>
    <col min="1032" max="1032" width="5.7109375" style="116" customWidth="1"/>
    <col min="1033" max="1033" width="6.5703125" style="116" customWidth="1"/>
    <col min="1034" max="1034" width="11" style="116" customWidth="1"/>
    <col min="1035" max="1035" width="13.85546875" style="116" customWidth="1"/>
    <col min="1036" max="1036" width="44.42578125" style="116" customWidth="1"/>
    <col min="1037" max="1280" width="9.140625" style="116"/>
    <col min="1281" max="1281" width="4.42578125" style="116" customWidth="1"/>
    <col min="1282" max="1282" width="9.7109375" style="116" customWidth="1"/>
    <col min="1283" max="1283" width="22.28515625" style="116" customWidth="1"/>
    <col min="1284" max="1284" width="22.7109375" style="116" customWidth="1"/>
    <col min="1285" max="1285" width="21.5703125" style="116" customWidth="1"/>
    <col min="1286" max="1286" width="4.7109375" style="116" customWidth="1"/>
    <col min="1287" max="1287" width="7" style="116" customWidth="1"/>
    <col min="1288" max="1288" width="5.7109375" style="116" customWidth="1"/>
    <col min="1289" max="1289" width="6.5703125" style="116" customWidth="1"/>
    <col min="1290" max="1290" width="11" style="116" customWidth="1"/>
    <col min="1291" max="1291" width="13.85546875" style="116" customWidth="1"/>
    <col min="1292" max="1292" width="44.42578125" style="116" customWidth="1"/>
    <col min="1293" max="1536" width="9.140625" style="116"/>
    <col min="1537" max="1537" width="4.42578125" style="116" customWidth="1"/>
    <col min="1538" max="1538" width="9.7109375" style="116" customWidth="1"/>
    <col min="1539" max="1539" width="22.28515625" style="116" customWidth="1"/>
    <col min="1540" max="1540" width="22.7109375" style="116" customWidth="1"/>
    <col min="1541" max="1541" width="21.5703125" style="116" customWidth="1"/>
    <col min="1542" max="1542" width="4.7109375" style="116" customWidth="1"/>
    <col min="1543" max="1543" width="7" style="116" customWidth="1"/>
    <col min="1544" max="1544" width="5.7109375" style="116" customWidth="1"/>
    <col min="1545" max="1545" width="6.5703125" style="116" customWidth="1"/>
    <col min="1546" max="1546" width="11" style="116" customWidth="1"/>
    <col min="1547" max="1547" width="13.85546875" style="116" customWidth="1"/>
    <col min="1548" max="1548" width="44.42578125" style="116" customWidth="1"/>
    <col min="1549" max="1792" width="9.140625" style="116"/>
    <col min="1793" max="1793" width="4.42578125" style="116" customWidth="1"/>
    <col min="1794" max="1794" width="9.7109375" style="116" customWidth="1"/>
    <col min="1795" max="1795" width="22.28515625" style="116" customWidth="1"/>
    <col min="1796" max="1796" width="22.7109375" style="116" customWidth="1"/>
    <col min="1797" max="1797" width="21.5703125" style="116" customWidth="1"/>
    <col min="1798" max="1798" width="4.7109375" style="116" customWidth="1"/>
    <col min="1799" max="1799" width="7" style="116" customWidth="1"/>
    <col min="1800" max="1800" width="5.7109375" style="116" customWidth="1"/>
    <col min="1801" max="1801" width="6.5703125" style="116" customWidth="1"/>
    <col min="1802" max="1802" width="11" style="116" customWidth="1"/>
    <col min="1803" max="1803" width="13.85546875" style="116" customWidth="1"/>
    <col min="1804" max="1804" width="44.42578125" style="116" customWidth="1"/>
    <col min="1805" max="2048" width="9.140625" style="116"/>
    <col min="2049" max="2049" width="4.42578125" style="116" customWidth="1"/>
    <col min="2050" max="2050" width="9.7109375" style="116" customWidth="1"/>
    <col min="2051" max="2051" width="22.28515625" style="116" customWidth="1"/>
    <col min="2052" max="2052" width="22.7109375" style="116" customWidth="1"/>
    <col min="2053" max="2053" width="21.5703125" style="116" customWidth="1"/>
    <col min="2054" max="2054" width="4.7109375" style="116" customWidth="1"/>
    <col min="2055" max="2055" width="7" style="116" customWidth="1"/>
    <col min="2056" max="2056" width="5.7109375" style="116" customWidth="1"/>
    <col min="2057" max="2057" width="6.5703125" style="116" customWidth="1"/>
    <col min="2058" max="2058" width="11" style="116" customWidth="1"/>
    <col min="2059" max="2059" width="13.85546875" style="116" customWidth="1"/>
    <col min="2060" max="2060" width="44.42578125" style="116" customWidth="1"/>
    <col min="2061" max="2304" width="9.140625" style="116"/>
    <col min="2305" max="2305" width="4.42578125" style="116" customWidth="1"/>
    <col min="2306" max="2306" width="9.7109375" style="116" customWidth="1"/>
    <col min="2307" max="2307" width="22.28515625" style="116" customWidth="1"/>
    <col min="2308" max="2308" width="22.7109375" style="116" customWidth="1"/>
    <col min="2309" max="2309" width="21.5703125" style="116" customWidth="1"/>
    <col min="2310" max="2310" width="4.7109375" style="116" customWidth="1"/>
    <col min="2311" max="2311" width="7" style="116" customWidth="1"/>
    <col min="2312" max="2312" width="5.7109375" style="116" customWidth="1"/>
    <col min="2313" max="2313" width="6.5703125" style="116" customWidth="1"/>
    <col min="2314" max="2314" width="11" style="116" customWidth="1"/>
    <col min="2315" max="2315" width="13.85546875" style="116" customWidth="1"/>
    <col min="2316" max="2316" width="44.42578125" style="116" customWidth="1"/>
    <col min="2317" max="2560" width="9.140625" style="116"/>
    <col min="2561" max="2561" width="4.42578125" style="116" customWidth="1"/>
    <col min="2562" max="2562" width="9.7109375" style="116" customWidth="1"/>
    <col min="2563" max="2563" width="22.28515625" style="116" customWidth="1"/>
    <col min="2564" max="2564" width="22.7109375" style="116" customWidth="1"/>
    <col min="2565" max="2565" width="21.5703125" style="116" customWidth="1"/>
    <col min="2566" max="2566" width="4.7109375" style="116" customWidth="1"/>
    <col min="2567" max="2567" width="7" style="116" customWidth="1"/>
    <col min="2568" max="2568" width="5.7109375" style="116" customWidth="1"/>
    <col min="2569" max="2569" width="6.5703125" style="116" customWidth="1"/>
    <col min="2570" max="2570" width="11" style="116" customWidth="1"/>
    <col min="2571" max="2571" width="13.85546875" style="116" customWidth="1"/>
    <col min="2572" max="2572" width="44.42578125" style="116" customWidth="1"/>
    <col min="2573" max="2816" width="9.140625" style="116"/>
    <col min="2817" max="2817" width="4.42578125" style="116" customWidth="1"/>
    <col min="2818" max="2818" width="9.7109375" style="116" customWidth="1"/>
    <col min="2819" max="2819" width="22.28515625" style="116" customWidth="1"/>
    <col min="2820" max="2820" width="22.7109375" style="116" customWidth="1"/>
    <col min="2821" max="2821" width="21.5703125" style="116" customWidth="1"/>
    <col min="2822" max="2822" width="4.7109375" style="116" customWidth="1"/>
    <col min="2823" max="2823" width="7" style="116" customWidth="1"/>
    <col min="2824" max="2824" width="5.7109375" style="116" customWidth="1"/>
    <col min="2825" max="2825" width="6.5703125" style="116" customWidth="1"/>
    <col min="2826" max="2826" width="11" style="116" customWidth="1"/>
    <col min="2827" max="2827" width="13.85546875" style="116" customWidth="1"/>
    <col min="2828" max="2828" width="44.42578125" style="116" customWidth="1"/>
    <col min="2829" max="3072" width="9.140625" style="116"/>
    <col min="3073" max="3073" width="4.42578125" style="116" customWidth="1"/>
    <col min="3074" max="3074" width="9.7109375" style="116" customWidth="1"/>
    <col min="3075" max="3075" width="22.28515625" style="116" customWidth="1"/>
    <col min="3076" max="3076" width="22.7109375" style="116" customWidth="1"/>
    <col min="3077" max="3077" width="21.5703125" style="116" customWidth="1"/>
    <col min="3078" max="3078" width="4.7109375" style="116" customWidth="1"/>
    <col min="3079" max="3079" width="7" style="116" customWidth="1"/>
    <col min="3080" max="3080" width="5.7109375" style="116" customWidth="1"/>
    <col min="3081" max="3081" width="6.5703125" style="116" customWidth="1"/>
    <col min="3082" max="3082" width="11" style="116" customWidth="1"/>
    <col min="3083" max="3083" width="13.85546875" style="116" customWidth="1"/>
    <col min="3084" max="3084" width="44.42578125" style="116" customWidth="1"/>
    <col min="3085" max="3328" width="9.140625" style="116"/>
    <col min="3329" max="3329" width="4.42578125" style="116" customWidth="1"/>
    <col min="3330" max="3330" width="9.7109375" style="116" customWidth="1"/>
    <col min="3331" max="3331" width="22.28515625" style="116" customWidth="1"/>
    <col min="3332" max="3332" width="22.7109375" style="116" customWidth="1"/>
    <col min="3333" max="3333" width="21.5703125" style="116" customWidth="1"/>
    <col min="3334" max="3334" width="4.7109375" style="116" customWidth="1"/>
    <col min="3335" max="3335" width="7" style="116" customWidth="1"/>
    <col min="3336" max="3336" width="5.7109375" style="116" customWidth="1"/>
    <col min="3337" max="3337" width="6.5703125" style="116" customWidth="1"/>
    <col min="3338" max="3338" width="11" style="116" customWidth="1"/>
    <col min="3339" max="3339" width="13.85546875" style="116" customWidth="1"/>
    <col min="3340" max="3340" width="44.42578125" style="116" customWidth="1"/>
    <col min="3341" max="3584" width="9.140625" style="116"/>
    <col min="3585" max="3585" width="4.42578125" style="116" customWidth="1"/>
    <col min="3586" max="3586" width="9.7109375" style="116" customWidth="1"/>
    <col min="3587" max="3587" width="22.28515625" style="116" customWidth="1"/>
    <col min="3588" max="3588" width="22.7109375" style="116" customWidth="1"/>
    <col min="3589" max="3589" width="21.5703125" style="116" customWidth="1"/>
    <col min="3590" max="3590" width="4.7109375" style="116" customWidth="1"/>
    <col min="3591" max="3591" width="7" style="116" customWidth="1"/>
    <col min="3592" max="3592" width="5.7109375" style="116" customWidth="1"/>
    <col min="3593" max="3593" width="6.5703125" style="116" customWidth="1"/>
    <col min="3594" max="3594" width="11" style="116" customWidth="1"/>
    <col min="3595" max="3595" width="13.85546875" style="116" customWidth="1"/>
    <col min="3596" max="3596" width="44.42578125" style="116" customWidth="1"/>
    <col min="3597" max="3840" width="9.140625" style="116"/>
    <col min="3841" max="3841" width="4.42578125" style="116" customWidth="1"/>
    <col min="3842" max="3842" width="9.7109375" style="116" customWidth="1"/>
    <col min="3843" max="3843" width="22.28515625" style="116" customWidth="1"/>
    <col min="3844" max="3844" width="22.7109375" style="116" customWidth="1"/>
    <col min="3845" max="3845" width="21.5703125" style="116" customWidth="1"/>
    <col min="3846" max="3846" width="4.7109375" style="116" customWidth="1"/>
    <col min="3847" max="3847" width="7" style="116" customWidth="1"/>
    <col min="3848" max="3848" width="5.7109375" style="116" customWidth="1"/>
    <col min="3849" max="3849" width="6.5703125" style="116" customWidth="1"/>
    <col min="3850" max="3850" width="11" style="116" customWidth="1"/>
    <col min="3851" max="3851" width="13.85546875" style="116" customWidth="1"/>
    <col min="3852" max="3852" width="44.42578125" style="116" customWidth="1"/>
    <col min="3853" max="4096" width="9.140625" style="116"/>
    <col min="4097" max="4097" width="4.42578125" style="116" customWidth="1"/>
    <col min="4098" max="4098" width="9.7109375" style="116" customWidth="1"/>
    <col min="4099" max="4099" width="22.28515625" style="116" customWidth="1"/>
    <col min="4100" max="4100" width="22.7109375" style="116" customWidth="1"/>
    <col min="4101" max="4101" width="21.5703125" style="116" customWidth="1"/>
    <col min="4102" max="4102" width="4.7109375" style="116" customWidth="1"/>
    <col min="4103" max="4103" width="7" style="116" customWidth="1"/>
    <col min="4104" max="4104" width="5.7109375" style="116" customWidth="1"/>
    <col min="4105" max="4105" width="6.5703125" style="116" customWidth="1"/>
    <col min="4106" max="4106" width="11" style="116" customWidth="1"/>
    <col min="4107" max="4107" width="13.85546875" style="116" customWidth="1"/>
    <col min="4108" max="4108" width="44.42578125" style="116" customWidth="1"/>
    <col min="4109" max="4352" width="9.140625" style="116"/>
    <col min="4353" max="4353" width="4.42578125" style="116" customWidth="1"/>
    <col min="4354" max="4354" width="9.7109375" style="116" customWidth="1"/>
    <col min="4355" max="4355" width="22.28515625" style="116" customWidth="1"/>
    <col min="4356" max="4356" width="22.7109375" style="116" customWidth="1"/>
    <col min="4357" max="4357" width="21.5703125" style="116" customWidth="1"/>
    <col min="4358" max="4358" width="4.7109375" style="116" customWidth="1"/>
    <col min="4359" max="4359" width="7" style="116" customWidth="1"/>
    <col min="4360" max="4360" width="5.7109375" style="116" customWidth="1"/>
    <col min="4361" max="4361" width="6.5703125" style="116" customWidth="1"/>
    <col min="4362" max="4362" width="11" style="116" customWidth="1"/>
    <col min="4363" max="4363" width="13.85546875" style="116" customWidth="1"/>
    <col min="4364" max="4364" width="44.42578125" style="116" customWidth="1"/>
    <col min="4365" max="4608" width="9.140625" style="116"/>
    <col min="4609" max="4609" width="4.42578125" style="116" customWidth="1"/>
    <col min="4610" max="4610" width="9.7109375" style="116" customWidth="1"/>
    <col min="4611" max="4611" width="22.28515625" style="116" customWidth="1"/>
    <col min="4612" max="4612" width="22.7109375" style="116" customWidth="1"/>
    <col min="4613" max="4613" width="21.5703125" style="116" customWidth="1"/>
    <col min="4614" max="4614" width="4.7109375" style="116" customWidth="1"/>
    <col min="4615" max="4615" width="7" style="116" customWidth="1"/>
    <col min="4616" max="4616" width="5.7109375" style="116" customWidth="1"/>
    <col min="4617" max="4617" width="6.5703125" style="116" customWidth="1"/>
    <col min="4618" max="4618" width="11" style="116" customWidth="1"/>
    <col min="4619" max="4619" width="13.85546875" style="116" customWidth="1"/>
    <col min="4620" max="4620" width="44.42578125" style="116" customWidth="1"/>
    <col min="4621" max="4864" width="9.140625" style="116"/>
    <col min="4865" max="4865" width="4.42578125" style="116" customWidth="1"/>
    <col min="4866" max="4866" width="9.7109375" style="116" customWidth="1"/>
    <col min="4867" max="4867" width="22.28515625" style="116" customWidth="1"/>
    <col min="4868" max="4868" width="22.7109375" style="116" customWidth="1"/>
    <col min="4869" max="4869" width="21.5703125" style="116" customWidth="1"/>
    <col min="4870" max="4870" width="4.7109375" style="116" customWidth="1"/>
    <col min="4871" max="4871" width="7" style="116" customWidth="1"/>
    <col min="4872" max="4872" width="5.7109375" style="116" customWidth="1"/>
    <col min="4873" max="4873" width="6.5703125" style="116" customWidth="1"/>
    <col min="4874" max="4874" width="11" style="116" customWidth="1"/>
    <col min="4875" max="4875" width="13.85546875" style="116" customWidth="1"/>
    <col min="4876" max="4876" width="44.42578125" style="116" customWidth="1"/>
    <col min="4877" max="5120" width="9.140625" style="116"/>
    <col min="5121" max="5121" width="4.42578125" style="116" customWidth="1"/>
    <col min="5122" max="5122" width="9.7109375" style="116" customWidth="1"/>
    <col min="5123" max="5123" width="22.28515625" style="116" customWidth="1"/>
    <col min="5124" max="5124" width="22.7109375" style="116" customWidth="1"/>
    <col min="5125" max="5125" width="21.5703125" style="116" customWidth="1"/>
    <col min="5126" max="5126" width="4.7109375" style="116" customWidth="1"/>
    <col min="5127" max="5127" width="7" style="116" customWidth="1"/>
    <col min="5128" max="5128" width="5.7109375" style="116" customWidth="1"/>
    <col min="5129" max="5129" width="6.5703125" style="116" customWidth="1"/>
    <col min="5130" max="5130" width="11" style="116" customWidth="1"/>
    <col min="5131" max="5131" width="13.85546875" style="116" customWidth="1"/>
    <col min="5132" max="5132" width="44.42578125" style="116" customWidth="1"/>
    <col min="5133" max="5376" width="9.140625" style="116"/>
    <col min="5377" max="5377" width="4.42578125" style="116" customWidth="1"/>
    <col min="5378" max="5378" width="9.7109375" style="116" customWidth="1"/>
    <col min="5379" max="5379" width="22.28515625" style="116" customWidth="1"/>
    <col min="5380" max="5380" width="22.7109375" style="116" customWidth="1"/>
    <col min="5381" max="5381" width="21.5703125" style="116" customWidth="1"/>
    <col min="5382" max="5382" width="4.7109375" style="116" customWidth="1"/>
    <col min="5383" max="5383" width="7" style="116" customWidth="1"/>
    <col min="5384" max="5384" width="5.7109375" style="116" customWidth="1"/>
    <col min="5385" max="5385" width="6.5703125" style="116" customWidth="1"/>
    <col min="5386" max="5386" width="11" style="116" customWidth="1"/>
    <col min="5387" max="5387" width="13.85546875" style="116" customWidth="1"/>
    <col min="5388" max="5388" width="44.42578125" style="116" customWidth="1"/>
    <col min="5389" max="5632" width="9.140625" style="116"/>
    <col min="5633" max="5633" width="4.42578125" style="116" customWidth="1"/>
    <col min="5634" max="5634" width="9.7109375" style="116" customWidth="1"/>
    <col min="5635" max="5635" width="22.28515625" style="116" customWidth="1"/>
    <col min="5636" max="5636" width="22.7109375" style="116" customWidth="1"/>
    <col min="5637" max="5637" width="21.5703125" style="116" customWidth="1"/>
    <col min="5638" max="5638" width="4.7109375" style="116" customWidth="1"/>
    <col min="5639" max="5639" width="7" style="116" customWidth="1"/>
    <col min="5640" max="5640" width="5.7109375" style="116" customWidth="1"/>
    <col min="5641" max="5641" width="6.5703125" style="116" customWidth="1"/>
    <col min="5642" max="5642" width="11" style="116" customWidth="1"/>
    <col min="5643" max="5643" width="13.85546875" style="116" customWidth="1"/>
    <col min="5644" max="5644" width="44.42578125" style="116" customWidth="1"/>
    <col min="5645" max="5888" width="9.140625" style="116"/>
    <col min="5889" max="5889" width="4.42578125" style="116" customWidth="1"/>
    <col min="5890" max="5890" width="9.7109375" style="116" customWidth="1"/>
    <col min="5891" max="5891" width="22.28515625" style="116" customWidth="1"/>
    <col min="5892" max="5892" width="22.7109375" style="116" customWidth="1"/>
    <col min="5893" max="5893" width="21.5703125" style="116" customWidth="1"/>
    <col min="5894" max="5894" width="4.7109375" style="116" customWidth="1"/>
    <col min="5895" max="5895" width="7" style="116" customWidth="1"/>
    <col min="5896" max="5896" width="5.7109375" style="116" customWidth="1"/>
    <col min="5897" max="5897" width="6.5703125" style="116" customWidth="1"/>
    <col min="5898" max="5898" width="11" style="116" customWidth="1"/>
    <col min="5899" max="5899" width="13.85546875" style="116" customWidth="1"/>
    <col min="5900" max="5900" width="44.42578125" style="116" customWidth="1"/>
    <col min="5901" max="6144" width="9.140625" style="116"/>
    <col min="6145" max="6145" width="4.42578125" style="116" customWidth="1"/>
    <col min="6146" max="6146" width="9.7109375" style="116" customWidth="1"/>
    <col min="6147" max="6147" width="22.28515625" style="116" customWidth="1"/>
    <col min="6148" max="6148" width="22.7109375" style="116" customWidth="1"/>
    <col min="6149" max="6149" width="21.5703125" style="116" customWidth="1"/>
    <col min="6150" max="6150" width="4.7109375" style="116" customWidth="1"/>
    <col min="6151" max="6151" width="7" style="116" customWidth="1"/>
    <col min="6152" max="6152" width="5.7109375" style="116" customWidth="1"/>
    <col min="6153" max="6153" width="6.5703125" style="116" customWidth="1"/>
    <col min="6154" max="6154" width="11" style="116" customWidth="1"/>
    <col min="6155" max="6155" width="13.85546875" style="116" customWidth="1"/>
    <col min="6156" max="6156" width="44.42578125" style="116" customWidth="1"/>
    <col min="6157" max="6400" width="9.140625" style="116"/>
    <col min="6401" max="6401" width="4.42578125" style="116" customWidth="1"/>
    <col min="6402" max="6402" width="9.7109375" style="116" customWidth="1"/>
    <col min="6403" max="6403" width="22.28515625" style="116" customWidth="1"/>
    <col min="6404" max="6404" width="22.7109375" style="116" customWidth="1"/>
    <col min="6405" max="6405" width="21.5703125" style="116" customWidth="1"/>
    <col min="6406" max="6406" width="4.7109375" style="116" customWidth="1"/>
    <col min="6407" max="6407" width="7" style="116" customWidth="1"/>
    <col min="6408" max="6408" width="5.7109375" style="116" customWidth="1"/>
    <col min="6409" max="6409" width="6.5703125" style="116" customWidth="1"/>
    <col min="6410" max="6410" width="11" style="116" customWidth="1"/>
    <col min="6411" max="6411" width="13.85546875" style="116" customWidth="1"/>
    <col min="6412" max="6412" width="44.42578125" style="116" customWidth="1"/>
    <col min="6413" max="6656" width="9.140625" style="116"/>
    <col min="6657" max="6657" width="4.42578125" style="116" customWidth="1"/>
    <col min="6658" max="6658" width="9.7109375" style="116" customWidth="1"/>
    <col min="6659" max="6659" width="22.28515625" style="116" customWidth="1"/>
    <col min="6660" max="6660" width="22.7109375" style="116" customWidth="1"/>
    <col min="6661" max="6661" width="21.5703125" style="116" customWidth="1"/>
    <col min="6662" max="6662" width="4.7109375" style="116" customWidth="1"/>
    <col min="6663" max="6663" width="7" style="116" customWidth="1"/>
    <col min="6664" max="6664" width="5.7109375" style="116" customWidth="1"/>
    <col min="6665" max="6665" width="6.5703125" style="116" customWidth="1"/>
    <col min="6666" max="6666" width="11" style="116" customWidth="1"/>
    <col min="6667" max="6667" width="13.85546875" style="116" customWidth="1"/>
    <col min="6668" max="6668" width="44.42578125" style="116" customWidth="1"/>
    <col min="6669" max="6912" width="9.140625" style="116"/>
    <col min="6913" max="6913" width="4.42578125" style="116" customWidth="1"/>
    <col min="6914" max="6914" width="9.7109375" style="116" customWidth="1"/>
    <col min="6915" max="6915" width="22.28515625" style="116" customWidth="1"/>
    <col min="6916" max="6916" width="22.7109375" style="116" customWidth="1"/>
    <col min="6917" max="6917" width="21.5703125" style="116" customWidth="1"/>
    <col min="6918" max="6918" width="4.7109375" style="116" customWidth="1"/>
    <col min="6919" max="6919" width="7" style="116" customWidth="1"/>
    <col min="6920" max="6920" width="5.7109375" style="116" customWidth="1"/>
    <col min="6921" max="6921" width="6.5703125" style="116" customWidth="1"/>
    <col min="6922" max="6922" width="11" style="116" customWidth="1"/>
    <col min="6923" max="6923" width="13.85546875" style="116" customWidth="1"/>
    <col min="6924" max="6924" width="44.42578125" style="116" customWidth="1"/>
    <col min="6925" max="7168" width="9.140625" style="116"/>
    <col min="7169" max="7169" width="4.42578125" style="116" customWidth="1"/>
    <col min="7170" max="7170" width="9.7109375" style="116" customWidth="1"/>
    <col min="7171" max="7171" width="22.28515625" style="116" customWidth="1"/>
    <col min="7172" max="7172" width="22.7109375" style="116" customWidth="1"/>
    <col min="7173" max="7173" width="21.5703125" style="116" customWidth="1"/>
    <col min="7174" max="7174" width="4.7109375" style="116" customWidth="1"/>
    <col min="7175" max="7175" width="7" style="116" customWidth="1"/>
    <col min="7176" max="7176" width="5.7109375" style="116" customWidth="1"/>
    <col min="7177" max="7177" width="6.5703125" style="116" customWidth="1"/>
    <col min="7178" max="7178" width="11" style="116" customWidth="1"/>
    <col min="7179" max="7179" width="13.85546875" style="116" customWidth="1"/>
    <col min="7180" max="7180" width="44.42578125" style="116" customWidth="1"/>
    <col min="7181" max="7424" width="9.140625" style="116"/>
    <col min="7425" max="7425" width="4.42578125" style="116" customWidth="1"/>
    <col min="7426" max="7426" width="9.7109375" style="116" customWidth="1"/>
    <col min="7427" max="7427" width="22.28515625" style="116" customWidth="1"/>
    <col min="7428" max="7428" width="22.7109375" style="116" customWidth="1"/>
    <col min="7429" max="7429" width="21.5703125" style="116" customWidth="1"/>
    <col min="7430" max="7430" width="4.7109375" style="116" customWidth="1"/>
    <col min="7431" max="7431" width="7" style="116" customWidth="1"/>
    <col min="7432" max="7432" width="5.7109375" style="116" customWidth="1"/>
    <col min="7433" max="7433" width="6.5703125" style="116" customWidth="1"/>
    <col min="7434" max="7434" width="11" style="116" customWidth="1"/>
    <col min="7435" max="7435" width="13.85546875" style="116" customWidth="1"/>
    <col min="7436" max="7436" width="44.42578125" style="116" customWidth="1"/>
    <col min="7437" max="7680" width="9.140625" style="116"/>
    <col min="7681" max="7681" width="4.42578125" style="116" customWidth="1"/>
    <col min="7682" max="7682" width="9.7109375" style="116" customWidth="1"/>
    <col min="7683" max="7683" width="22.28515625" style="116" customWidth="1"/>
    <col min="7684" max="7684" width="22.7109375" style="116" customWidth="1"/>
    <col min="7685" max="7685" width="21.5703125" style="116" customWidth="1"/>
    <col min="7686" max="7686" width="4.7109375" style="116" customWidth="1"/>
    <col min="7687" max="7687" width="7" style="116" customWidth="1"/>
    <col min="7688" max="7688" width="5.7109375" style="116" customWidth="1"/>
    <col min="7689" max="7689" width="6.5703125" style="116" customWidth="1"/>
    <col min="7690" max="7690" width="11" style="116" customWidth="1"/>
    <col min="7691" max="7691" width="13.85546875" style="116" customWidth="1"/>
    <col min="7692" max="7692" width="44.42578125" style="116" customWidth="1"/>
    <col min="7693" max="7936" width="9.140625" style="116"/>
    <col min="7937" max="7937" width="4.42578125" style="116" customWidth="1"/>
    <col min="7938" max="7938" width="9.7109375" style="116" customWidth="1"/>
    <col min="7939" max="7939" width="22.28515625" style="116" customWidth="1"/>
    <col min="7940" max="7940" width="22.7109375" style="116" customWidth="1"/>
    <col min="7941" max="7941" width="21.5703125" style="116" customWidth="1"/>
    <col min="7942" max="7942" width="4.7109375" style="116" customWidth="1"/>
    <col min="7943" max="7943" width="7" style="116" customWidth="1"/>
    <col min="7944" max="7944" width="5.7109375" style="116" customWidth="1"/>
    <col min="7945" max="7945" width="6.5703125" style="116" customWidth="1"/>
    <col min="7946" max="7946" width="11" style="116" customWidth="1"/>
    <col min="7947" max="7947" width="13.85546875" style="116" customWidth="1"/>
    <col min="7948" max="7948" width="44.42578125" style="116" customWidth="1"/>
    <col min="7949" max="8192" width="9.140625" style="116"/>
    <col min="8193" max="8193" width="4.42578125" style="116" customWidth="1"/>
    <col min="8194" max="8194" width="9.7109375" style="116" customWidth="1"/>
    <col min="8195" max="8195" width="22.28515625" style="116" customWidth="1"/>
    <col min="8196" max="8196" width="22.7109375" style="116" customWidth="1"/>
    <col min="8197" max="8197" width="21.5703125" style="116" customWidth="1"/>
    <col min="8198" max="8198" width="4.7109375" style="116" customWidth="1"/>
    <col min="8199" max="8199" width="7" style="116" customWidth="1"/>
    <col min="8200" max="8200" width="5.7109375" style="116" customWidth="1"/>
    <col min="8201" max="8201" width="6.5703125" style="116" customWidth="1"/>
    <col min="8202" max="8202" width="11" style="116" customWidth="1"/>
    <col min="8203" max="8203" width="13.85546875" style="116" customWidth="1"/>
    <col min="8204" max="8204" width="44.42578125" style="116" customWidth="1"/>
    <col min="8205" max="8448" width="9.140625" style="116"/>
    <col min="8449" max="8449" width="4.42578125" style="116" customWidth="1"/>
    <col min="8450" max="8450" width="9.7109375" style="116" customWidth="1"/>
    <col min="8451" max="8451" width="22.28515625" style="116" customWidth="1"/>
    <col min="8452" max="8452" width="22.7109375" style="116" customWidth="1"/>
    <col min="8453" max="8453" width="21.5703125" style="116" customWidth="1"/>
    <col min="8454" max="8454" width="4.7109375" style="116" customWidth="1"/>
    <col min="8455" max="8455" width="7" style="116" customWidth="1"/>
    <col min="8456" max="8456" width="5.7109375" style="116" customWidth="1"/>
    <col min="8457" max="8457" width="6.5703125" style="116" customWidth="1"/>
    <col min="8458" max="8458" width="11" style="116" customWidth="1"/>
    <col min="8459" max="8459" width="13.85546875" style="116" customWidth="1"/>
    <col min="8460" max="8460" width="44.42578125" style="116" customWidth="1"/>
    <col min="8461" max="8704" width="9.140625" style="116"/>
    <col min="8705" max="8705" width="4.42578125" style="116" customWidth="1"/>
    <col min="8706" max="8706" width="9.7109375" style="116" customWidth="1"/>
    <col min="8707" max="8707" width="22.28515625" style="116" customWidth="1"/>
    <col min="8708" max="8708" width="22.7109375" style="116" customWidth="1"/>
    <col min="8709" max="8709" width="21.5703125" style="116" customWidth="1"/>
    <col min="8710" max="8710" width="4.7109375" style="116" customWidth="1"/>
    <col min="8711" max="8711" width="7" style="116" customWidth="1"/>
    <col min="8712" max="8712" width="5.7109375" style="116" customWidth="1"/>
    <col min="8713" max="8713" width="6.5703125" style="116" customWidth="1"/>
    <col min="8714" max="8714" width="11" style="116" customWidth="1"/>
    <col min="8715" max="8715" width="13.85546875" style="116" customWidth="1"/>
    <col min="8716" max="8716" width="44.42578125" style="116" customWidth="1"/>
    <col min="8717" max="8960" width="9.140625" style="116"/>
    <col min="8961" max="8961" width="4.42578125" style="116" customWidth="1"/>
    <col min="8962" max="8962" width="9.7109375" style="116" customWidth="1"/>
    <col min="8963" max="8963" width="22.28515625" style="116" customWidth="1"/>
    <col min="8964" max="8964" width="22.7109375" style="116" customWidth="1"/>
    <col min="8965" max="8965" width="21.5703125" style="116" customWidth="1"/>
    <col min="8966" max="8966" width="4.7109375" style="116" customWidth="1"/>
    <col min="8967" max="8967" width="7" style="116" customWidth="1"/>
    <col min="8968" max="8968" width="5.7109375" style="116" customWidth="1"/>
    <col min="8969" max="8969" width="6.5703125" style="116" customWidth="1"/>
    <col min="8970" max="8970" width="11" style="116" customWidth="1"/>
    <col min="8971" max="8971" width="13.85546875" style="116" customWidth="1"/>
    <col min="8972" max="8972" width="44.42578125" style="116" customWidth="1"/>
    <col min="8973" max="9216" width="9.140625" style="116"/>
    <col min="9217" max="9217" width="4.42578125" style="116" customWidth="1"/>
    <col min="9218" max="9218" width="9.7109375" style="116" customWidth="1"/>
    <col min="9219" max="9219" width="22.28515625" style="116" customWidth="1"/>
    <col min="9220" max="9220" width="22.7109375" style="116" customWidth="1"/>
    <col min="9221" max="9221" width="21.5703125" style="116" customWidth="1"/>
    <col min="9222" max="9222" width="4.7109375" style="116" customWidth="1"/>
    <col min="9223" max="9223" width="7" style="116" customWidth="1"/>
    <col min="9224" max="9224" width="5.7109375" style="116" customWidth="1"/>
    <col min="9225" max="9225" width="6.5703125" style="116" customWidth="1"/>
    <col min="9226" max="9226" width="11" style="116" customWidth="1"/>
    <col min="9227" max="9227" width="13.85546875" style="116" customWidth="1"/>
    <col min="9228" max="9228" width="44.42578125" style="116" customWidth="1"/>
    <col min="9229" max="9472" width="9.140625" style="116"/>
    <col min="9473" max="9473" width="4.42578125" style="116" customWidth="1"/>
    <col min="9474" max="9474" width="9.7109375" style="116" customWidth="1"/>
    <col min="9475" max="9475" width="22.28515625" style="116" customWidth="1"/>
    <col min="9476" max="9476" width="22.7109375" style="116" customWidth="1"/>
    <col min="9477" max="9477" width="21.5703125" style="116" customWidth="1"/>
    <col min="9478" max="9478" width="4.7109375" style="116" customWidth="1"/>
    <col min="9479" max="9479" width="7" style="116" customWidth="1"/>
    <col min="9480" max="9480" width="5.7109375" style="116" customWidth="1"/>
    <col min="9481" max="9481" width="6.5703125" style="116" customWidth="1"/>
    <col min="9482" max="9482" width="11" style="116" customWidth="1"/>
    <col min="9483" max="9483" width="13.85546875" style="116" customWidth="1"/>
    <col min="9484" max="9484" width="44.42578125" style="116" customWidth="1"/>
    <col min="9485" max="9728" width="9.140625" style="116"/>
    <col min="9729" max="9729" width="4.42578125" style="116" customWidth="1"/>
    <col min="9730" max="9730" width="9.7109375" style="116" customWidth="1"/>
    <col min="9731" max="9731" width="22.28515625" style="116" customWidth="1"/>
    <col min="9732" max="9732" width="22.7109375" style="116" customWidth="1"/>
    <col min="9733" max="9733" width="21.5703125" style="116" customWidth="1"/>
    <col min="9734" max="9734" width="4.7109375" style="116" customWidth="1"/>
    <col min="9735" max="9735" width="7" style="116" customWidth="1"/>
    <col min="9736" max="9736" width="5.7109375" style="116" customWidth="1"/>
    <col min="9737" max="9737" width="6.5703125" style="116" customWidth="1"/>
    <col min="9738" max="9738" width="11" style="116" customWidth="1"/>
    <col min="9739" max="9739" width="13.85546875" style="116" customWidth="1"/>
    <col min="9740" max="9740" width="44.42578125" style="116" customWidth="1"/>
    <col min="9741" max="9984" width="9.140625" style="116"/>
    <col min="9985" max="9985" width="4.42578125" style="116" customWidth="1"/>
    <col min="9986" max="9986" width="9.7109375" style="116" customWidth="1"/>
    <col min="9987" max="9987" width="22.28515625" style="116" customWidth="1"/>
    <col min="9988" max="9988" width="22.7109375" style="116" customWidth="1"/>
    <col min="9989" max="9989" width="21.5703125" style="116" customWidth="1"/>
    <col min="9990" max="9990" width="4.7109375" style="116" customWidth="1"/>
    <col min="9991" max="9991" width="7" style="116" customWidth="1"/>
    <col min="9992" max="9992" width="5.7109375" style="116" customWidth="1"/>
    <col min="9993" max="9993" width="6.5703125" style="116" customWidth="1"/>
    <col min="9994" max="9994" width="11" style="116" customWidth="1"/>
    <col min="9995" max="9995" width="13.85546875" style="116" customWidth="1"/>
    <col min="9996" max="9996" width="44.42578125" style="116" customWidth="1"/>
    <col min="9997" max="10240" width="9.140625" style="116"/>
    <col min="10241" max="10241" width="4.42578125" style="116" customWidth="1"/>
    <col min="10242" max="10242" width="9.7109375" style="116" customWidth="1"/>
    <col min="10243" max="10243" width="22.28515625" style="116" customWidth="1"/>
    <col min="10244" max="10244" width="22.7109375" style="116" customWidth="1"/>
    <col min="10245" max="10245" width="21.5703125" style="116" customWidth="1"/>
    <col min="10246" max="10246" width="4.7109375" style="116" customWidth="1"/>
    <col min="10247" max="10247" width="7" style="116" customWidth="1"/>
    <col min="10248" max="10248" width="5.7109375" style="116" customWidth="1"/>
    <col min="10249" max="10249" width="6.5703125" style="116" customWidth="1"/>
    <col min="10250" max="10250" width="11" style="116" customWidth="1"/>
    <col min="10251" max="10251" width="13.85546875" style="116" customWidth="1"/>
    <col min="10252" max="10252" width="44.42578125" style="116" customWidth="1"/>
    <col min="10253" max="10496" width="9.140625" style="116"/>
    <col min="10497" max="10497" width="4.42578125" style="116" customWidth="1"/>
    <col min="10498" max="10498" width="9.7109375" style="116" customWidth="1"/>
    <col min="10499" max="10499" width="22.28515625" style="116" customWidth="1"/>
    <col min="10500" max="10500" width="22.7109375" style="116" customWidth="1"/>
    <col min="10501" max="10501" width="21.5703125" style="116" customWidth="1"/>
    <col min="10502" max="10502" width="4.7109375" style="116" customWidth="1"/>
    <col min="10503" max="10503" width="7" style="116" customWidth="1"/>
    <col min="10504" max="10504" width="5.7109375" style="116" customWidth="1"/>
    <col min="10505" max="10505" width="6.5703125" style="116" customWidth="1"/>
    <col min="10506" max="10506" width="11" style="116" customWidth="1"/>
    <col min="10507" max="10507" width="13.85546875" style="116" customWidth="1"/>
    <col min="10508" max="10508" width="44.42578125" style="116" customWidth="1"/>
    <col min="10509" max="10752" width="9.140625" style="116"/>
    <col min="10753" max="10753" width="4.42578125" style="116" customWidth="1"/>
    <col min="10754" max="10754" width="9.7109375" style="116" customWidth="1"/>
    <col min="10755" max="10755" width="22.28515625" style="116" customWidth="1"/>
    <col min="10756" max="10756" width="22.7109375" style="116" customWidth="1"/>
    <col min="10757" max="10757" width="21.5703125" style="116" customWidth="1"/>
    <col min="10758" max="10758" width="4.7109375" style="116" customWidth="1"/>
    <col min="10759" max="10759" width="7" style="116" customWidth="1"/>
    <col min="10760" max="10760" width="5.7109375" style="116" customWidth="1"/>
    <col min="10761" max="10761" width="6.5703125" style="116" customWidth="1"/>
    <col min="10762" max="10762" width="11" style="116" customWidth="1"/>
    <col min="10763" max="10763" width="13.85546875" style="116" customWidth="1"/>
    <col min="10764" max="10764" width="44.42578125" style="116" customWidth="1"/>
    <col min="10765" max="11008" width="9.140625" style="116"/>
    <col min="11009" max="11009" width="4.42578125" style="116" customWidth="1"/>
    <col min="11010" max="11010" width="9.7109375" style="116" customWidth="1"/>
    <col min="11011" max="11011" width="22.28515625" style="116" customWidth="1"/>
    <col min="11012" max="11012" width="22.7109375" style="116" customWidth="1"/>
    <col min="11013" max="11013" width="21.5703125" style="116" customWidth="1"/>
    <col min="11014" max="11014" width="4.7109375" style="116" customWidth="1"/>
    <col min="11015" max="11015" width="7" style="116" customWidth="1"/>
    <col min="11016" max="11016" width="5.7109375" style="116" customWidth="1"/>
    <col min="11017" max="11017" width="6.5703125" style="116" customWidth="1"/>
    <col min="11018" max="11018" width="11" style="116" customWidth="1"/>
    <col min="11019" max="11019" width="13.85546875" style="116" customWidth="1"/>
    <col min="11020" max="11020" width="44.42578125" style="116" customWidth="1"/>
    <col min="11021" max="11264" width="9.140625" style="116"/>
    <col min="11265" max="11265" width="4.42578125" style="116" customWidth="1"/>
    <col min="11266" max="11266" width="9.7109375" style="116" customWidth="1"/>
    <col min="11267" max="11267" width="22.28515625" style="116" customWidth="1"/>
    <col min="11268" max="11268" width="22.7109375" style="116" customWidth="1"/>
    <col min="11269" max="11269" width="21.5703125" style="116" customWidth="1"/>
    <col min="11270" max="11270" width="4.7109375" style="116" customWidth="1"/>
    <col min="11271" max="11271" width="7" style="116" customWidth="1"/>
    <col min="11272" max="11272" width="5.7109375" style="116" customWidth="1"/>
    <col min="11273" max="11273" width="6.5703125" style="116" customWidth="1"/>
    <col min="11274" max="11274" width="11" style="116" customWidth="1"/>
    <col min="11275" max="11275" width="13.85546875" style="116" customWidth="1"/>
    <col min="11276" max="11276" width="44.42578125" style="116" customWidth="1"/>
    <col min="11277" max="11520" width="9.140625" style="116"/>
    <col min="11521" max="11521" width="4.42578125" style="116" customWidth="1"/>
    <col min="11522" max="11522" width="9.7109375" style="116" customWidth="1"/>
    <col min="11523" max="11523" width="22.28515625" style="116" customWidth="1"/>
    <col min="11524" max="11524" width="22.7109375" style="116" customWidth="1"/>
    <col min="11525" max="11525" width="21.5703125" style="116" customWidth="1"/>
    <col min="11526" max="11526" width="4.7109375" style="116" customWidth="1"/>
    <col min="11527" max="11527" width="7" style="116" customWidth="1"/>
    <col min="11528" max="11528" width="5.7109375" style="116" customWidth="1"/>
    <col min="11529" max="11529" width="6.5703125" style="116" customWidth="1"/>
    <col min="11530" max="11530" width="11" style="116" customWidth="1"/>
    <col min="11531" max="11531" width="13.85546875" style="116" customWidth="1"/>
    <col min="11532" max="11532" width="44.42578125" style="116" customWidth="1"/>
    <col min="11533" max="11776" width="9.140625" style="116"/>
    <col min="11777" max="11777" width="4.42578125" style="116" customWidth="1"/>
    <col min="11778" max="11778" width="9.7109375" style="116" customWidth="1"/>
    <col min="11779" max="11779" width="22.28515625" style="116" customWidth="1"/>
    <col min="11780" max="11780" width="22.7109375" style="116" customWidth="1"/>
    <col min="11781" max="11781" width="21.5703125" style="116" customWidth="1"/>
    <col min="11782" max="11782" width="4.7109375" style="116" customWidth="1"/>
    <col min="11783" max="11783" width="7" style="116" customWidth="1"/>
    <col min="11784" max="11784" width="5.7109375" style="116" customWidth="1"/>
    <col min="11785" max="11785" width="6.5703125" style="116" customWidth="1"/>
    <col min="11786" max="11786" width="11" style="116" customWidth="1"/>
    <col min="11787" max="11787" width="13.85546875" style="116" customWidth="1"/>
    <col min="11788" max="11788" width="44.42578125" style="116" customWidth="1"/>
    <col min="11789" max="12032" width="9.140625" style="116"/>
    <col min="12033" max="12033" width="4.42578125" style="116" customWidth="1"/>
    <col min="12034" max="12034" width="9.7109375" style="116" customWidth="1"/>
    <col min="12035" max="12035" width="22.28515625" style="116" customWidth="1"/>
    <col min="12036" max="12036" width="22.7109375" style="116" customWidth="1"/>
    <col min="12037" max="12037" width="21.5703125" style="116" customWidth="1"/>
    <col min="12038" max="12038" width="4.7109375" style="116" customWidth="1"/>
    <col min="12039" max="12039" width="7" style="116" customWidth="1"/>
    <col min="12040" max="12040" width="5.7109375" style="116" customWidth="1"/>
    <col min="12041" max="12041" width="6.5703125" style="116" customWidth="1"/>
    <col min="12042" max="12042" width="11" style="116" customWidth="1"/>
    <col min="12043" max="12043" width="13.85546875" style="116" customWidth="1"/>
    <col min="12044" max="12044" width="44.42578125" style="116" customWidth="1"/>
    <col min="12045" max="12288" width="9.140625" style="116"/>
    <col min="12289" max="12289" width="4.42578125" style="116" customWidth="1"/>
    <col min="12290" max="12290" width="9.7109375" style="116" customWidth="1"/>
    <col min="12291" max="12291" width="22.28515625" style="116" customWidth="1"/>
    <col min="12292" max="12292" width="22.7109375" style="116" customWidth="1"/>
    <col min="12293" max="12293" width="21.5703125" style="116" customWidth="1"/>
    <col min="12294" max="12294" width="4.7109375" style="116" customWidth="1"/>
    <col min="12295" max="12295" width="7" style="116" customWidth="1"/>
    <col min="12296" max="12296" width="5.7109375" style="116" customWidth="1"/>
    <col min="12297" max="12297" width="6.5703125" style="116" customWidth="1"/>
    <col min="12298" max="12298" width="11" style="116" customWidth="1"/>
    <col min="12299" max="12299" width="13.85546875" style="116" customWidth="1"/>
    <col min="12300" max="12300" width="44.42578125" style="116" customWidth="1"/>
    <col min="12301" max="12544" width="9.140625" style="116"/>
    <col min="12545" max="12545" width="4.42578125" style="116" customWidth="1"/>
    <col min="12546" max="12546" width="9.7109375" style="116" customWidth="1"/>
    <col min="12547" max="12547" width="22.28515625" style="116" customWidth="1"/>
    <col min="12548" max="12548" width="22.7109375" style="116" customWidth="1"/>
    <col min="12549" max="12549" width="21.5703125" style="116" customWidth="1"/>
    <col min="12550" max="12550" width="4.7109375" style="116" customWidth="1"/>
    <col min="12551" max="12551" width="7" style="116" customWidth="1"/>
    <col min="12552" max="12552" width="5.7109375" style="116" customWidth="1"/>
    <col min="12553" max="12553" width="6.5703125" style="116" customWidth="1"/>
    <col min="12554" max="12554" width="11" style="116" customWidth="1"/>
    <col min="12555" max="12555" width="13.85546875" style="116" customWidth="1"/>
    <col min="12556" max="12556" width="44.42578125" style="116" customWidth="1"/>
    <col min="12557" max="12800" width="9.140625" style="116"/>
    <col min="12801" max="12801" width="4.42578125" style="116" customWidth="1"/>
    <col min="12802" max="12802" width="9.7109375" style="116" customWidth="1"/>
    <col min="12803" max="12803" width="22.28515625" style="116" customWidth="1"/>
    <col min="12804" max="12804" width="22.7109375" style="116" customWidth="1"/>
    <col min="12805" max="12805" width="21.5703125" style="116" customWidth="1"/>
    <col min="12806" max="12806" width="4.7109375" style="116" customWidth="1"/>
    <col min="12807" max="12807" width="7" style="116" customWidth="1"/>
    <col min="12808" max="12808" width="5.7109375" style="116" customWidth="1"/>
    <col min="12809" max="12809" width="6.5703125" style="116" customWidth="1"/>
    <col min="12810" max="12810" width="11" style="116" customWidth="1"/>
    <col min="12811" max="12811" width="13.85546875" style="116" customWidth="1"/>
    <col min="12812" max="12812" width="44.42578125" style="116" customWidth="1"/>
    <col min="12813" max="13056" width="9.140625" style="116"/>
    <col min="13057" max="13057" width="4.42578125" style="116" customWidth="1"/>
    <col min="13058" max="13058" width="9.7109375" style="116" customWidth="1"/>
    <col min="13059" max="13059" width="22.28515625" style="116" customWidth="1"/>
    <col min="13060" max="13060" width="22.7109375" style="116" customWidth="1"/>
    <col min="13061" max="13061" width="21.5703125" style="116" customWidth="1"/>
    <col min="13062" max="13062" width="4.7109375" style="116" customWidth="1"/>
    <col min="13063" max="13063" width="7" style="116" customWidth="1"/>
    <col min="13064" max="13064" width="5.7109375" style="116" customWidth="1"/>
    <col min="13065" max="13065" width="6.5703125" style="116" customWidth="1"/>
    <col min="13066" max="13066" width="11" style="116" customWidth="1"/>
    <col min="13067" max="13067" width="13.85546875" style="116" customWidth="1"/>
    <col min="13068" max="13068" width="44.42578125" style="116" customWidth="1"/>
    <col min="13069" max="13312" width="9.140625" style="116"/>
    <col min="13313" max="13313" width="4.42578125" style="116" customWidth="1"/>
    <col min="13314" max="13314" width="9.7109375" style="116" customWidth="1"/>
    <col min="13315" max="13315" width="22.28515625" style="116" customWidth="1"/>
    <col min="13316" max="13316" width="22.7109375" style="116" customWidth="1"/>
    <col min="13317" max="13317" width="21.5703125" style="116" customWidth="1"/>
    <col min="13318" max="13318" width="4.7109375" style="116" customWidth="1"/>
    <col min="13319" max="13319" width="7" style="116" customWidth="1"/>
    <col min="13320" max="13320" width="5.7109375" style="116" customWidth="1"/>
    <col min="13321" max="13321" width="6.5703125" style="116" customWidth="1"/>
    <col min="13322" max="13322" width="11" style="116" customWidth="1"/>
    <col min="13323" max="13323" width="13.85546875" style="116" customWidth="1"/>
    <col min="13324" max="13324" width="44.42578125" style="116" customWidth="1"/>
    <col min="13325" max="13568" width="9.140625" style="116"/>
    <col min="13569" max="13569" width="4.42578125" style="116" customWidth="1"/>
    <col min="13570" max="13570" width="9.7109375" style="116" customWidth="1"/>
    <col min="13571" max="13571" width="22.28515625" style="116" customWidth="1"/>
    <col min="13572" max="13572" width="22.7109375" style="116" customWidth="1"/>
    <col min="13573" max="13573" width="21.5703125" style="116" customWidth="1"/>
    <col min="13574" max="13574" width="4.7109375" style="116" customWidth="1"/>
    <col min="13575" max="13575" width="7" style="116" customWidth="1"/>
    <col min="13576" max="13576" width="5.7109375" style="116" customWidth="1"/>
    <col min="13577" max="13577" width="6.5703125" style="116" customWidth="1"/>
    <col min="13578" max="13578" width="11" style="116" customWidth="1"/>
    <col min="13579" max="13579" width="13.85546875" style="116" customWidth="1"/>
    <col min="13580" max="13580" width="44.42578125" style="116" customWidth="1"/>
    <col min="13581" max="13824" width="9.140625" style="116"/>
    <col min="13825" max="13825" width="4.42578125" style="116" customWidth="1"/>
    <col min="13826" max="13826" width="9.7109375" style="116" customWidth="1"/>
    <col min="13827" max="13827" width="22.28515625" style="116" customWidth="1"/>
    <col min="13828" max="13828" width="22.7109375" style="116" customWidth="1"/>
    <col min="13829" max="13829" width="21.5703125" style="116" customWidth="1"/>
    <col min="13830" max="13830" width="4.7109375" style="116" customWidth="1"/>
    <col min="13831" max="13831" width="7" style="116" customWidth="1"/>
    <col min="13832" max="13832" width="5.7109375" style="116" customWidth="1"/>
    <col min="13833" max="13833" width="6.5703125" style="116" customWidth="1"/>
    <col min="13834" max="13834" width="11" style="116" customWidth="1"/>
    <col min="13835" max="13835" width="13.85546875" style="116" customWidth="1"/>
    <col min="13836" max="13836" width="44.42578125" style="116" customWidth="1"/>
    <col min="13837" max="14080" width="9.140625" style="116"/>
    <col min="14081" max="14081" width="4.42578125" style="116" customWidth="1"/>
    <col min="14082" max="14082" width="9.7109375" style="116" customWidth="1"/>
    <col min="14083" max="14083" width="22.28515625" style="116" customWidth="1"/>
    <col min="14084" max="14084" width="22.7109375" style="116" customWidth="1"/>
    <col min="14085" max="14085" width="21.5703125" style="116" customWidth="1"/>
    <col min="14086" max="14086" width="4.7109375" style="116" customWidth="1"/>
    <col min="14087" max="14087" width="7" style="116" customWidth="1"/>
    <col min="14088" max="14088" width="5.7109375" style="116" customWidth="1"/>
    <col min="14089" max="14089" width="6.5703125" style="116" customWidth="1"/>
    <col min="14090" max="14090" width="11" style="116" customWidth="1"/>
    <col min="14091" max="14091" width="13.85546875" style="116" customWidth="1"/>
    <col min="14092" max="14092" width="44.42578125" style="116" customWidth="1"/>
    <col min="14093" max="14336" width="9.140625" style="116"/>
    <col min="14337" max="14337" width="4.42578125" style="116" customWidth="1"/>
    <col min="14338" max="14338" width="9.7109375" style="116" customWidth="1"/>
    <col min="14339" max="14339" width="22.28515625" style="116" customWidth="1"/>
    <col min="14340" max="14340" width="22.7109375" style="116" customWidth="1"/>
    <col min="14341" max="14341" width="21.5703125" style="116" customWidth="1"/>
    <col min="14342" max="14342" width="4.7109375" style="116" customWidth="1"/>
    <col min="14343" max="14343" width="7" style="116" customWidth="1"/>
    <col min="14344" max="14344" width="5.7109375" style="116" customWidth="1"/>
    <col min="14345" max="14345" width="6.5703125" style="116" customWidth="1"/>
    <col min="14346" max="14346" width="11" style="116" customWidth="1"/>
    <col min="14347" max="14347" width="13.85546875" style="116" customWidth="1"/>
    <col min="14348" max="14348" width="44.42578125" style="116" customWidth="1"/>
    <col min="14349" max="14592" width="9.140625" style="116"/>
    <col min="14593" max="14593" width="4.42578125" style="116" customWidth="1"/>
    <col min="14594" max="14594" width="9.7109375" style="116" customWidth="1"/>
    <col min="14595" max="14595" width="22.28515625" style="116" customWidth="1"/>
    <col min="14596" max="14596" width="22.7109375" style="116" customWidth="1"/>
    <col min="14597" max="14597" width="21.5703125" style="116" customWidth="1"/>
    <col min="14598" max="14598" width="4.7109375" style="116" customWidth="1"/>
    <col min="14599" max="14599" width="7" style="116" customWidth="1"/>
    <col min="14600" max="14600" width="5.7109375" style="116" customWidth="1"/>
    <col min="14601" max="14601" width="6.5703125" style="116" customWidth="1"/>
    <col min="14602" max="14602" width="11" style="116" customWidth="1"/>
    <col min="14603" max="14603" width="13.85546875" style="116" customWidth="1"/>
    <col min="14604" max="14604" width="44.42578125" style="116" customWidth="1"/>
    <col min="14605" max="14848" width="9.140625" style="116"/>
    <col min="14849" max="14849" width="4.42578125" style="116" customWidth="1"/>
    <col min="14850" max="14850" width="9.7109375" style="116" customWidth="1"/>
    <col min="14851" max="14851" width="22.28515625" style="116" customWidth="1"/>
    <col min="14852" max="14852" width="22.7109375" style="116" customWidth="1"/>
    <col min="14853" max="14853" width="21.5703125" style="116" customWidth="1"/>
    <col min="14854" max="14854" width="4.7109375" style="116" customWidth="1"/>
    <col min="14855" max="14855" width="7" style="116" customWidth="1"/>
    <col min="14856" max="14856" width="5.7109375" style="116" customWidth="1"/>
    <col min="14857" max="14857" width="6.5703125" style="116" customWidth="1"/>
    <col min="14858" max="14858" width="11" style="116" customWidth="1"/>
    <col min="14859" max="14859" width="13.85546875" style="116" customWidth="1"/>
    <col min="14860" max="14860" width="44.42578125" style="116" customWidth="1"/>
    <col min="14861" max="15104" width="9.140625" style="116"/>
    <col min="15105" max="15105" width="4.42578125" style="116" customWidth="1"/>
    <col min="15106" max="15106" width="9.7109375" style="116" customWidth="1"/>
    <col min="15107" max="15107" width="22.28515625" style="116" customWidth="1"/>
    <col min="15108" max="15108" width="22.7109375" style="116" customWidth="1"/>
    <col min="15109" max="15109" width="21.5703125" style="116" customWidth="1"/>
    <col min="15110" max="15110" width="4.7109375" style="116" customWidth="1"/>
    <col min="15111" max="15111" width="7" style="116" customWidth="1"/>
    <col min="15112" max="15112" width="5.7109375" style="116" customWidth="1"/>
    <col min="15113" max="15113" width="6.5703125" style="116" customWidth="1"/>
    <col min="15114" max="15114" width="11" style="116" customWidth="1"/>
    <col min="15115" max="15115" width="13.85546875" style="116" customWidth="1"/>
    <col min="15116" max="15116" width="44.42578125" style="116" customWidth="1"/>
    <col min="15117" max="15360" width="9.140625" style="116"/>
    <col min="15361" max="15361" width="4.42578125" style="116" customWidth="1"/>
    <col min="15362" max="15362" width="9.7109375" style="116" customWidth="1"/>
    <col min="15363" max="15363" width="22.28515625" style="116" customWidth="1"/>
    <col min="15364" max="15364" width="22.7109375" style="116" customWidth="1"/>
    <col min="15365" max="15365" width="21.5703125" style="116" customWidth="1"/>
    <col min="15366" max="15366" width="4.7109375" style="116" customWidth="1"/>
    <col min="15367" max="15367" width="7" style="116" customWidth="1"/>
    <col min="15368" max="15368" width="5.7109375" style="116" customWidth="1"/>
    <col min="15369" max="15369" width="6.5703125" style="116" customWidth="1"/>
    <col min="15370" max="15370" width="11" style="116" customWidth="1"/>
    <col min="15371" max="15371" width="13.85546875" style="116" customWidth="1"/>
    <col min="15372" max="15372" width="44.42578125" style="116" customWidth="1"/>
    <col min="15373" max="15616" width="9.140625" style="116"/>
    <col min="15617" max="15617" width="4.42578125" style="116" customWidth="1"/>
    <col min="15618" max="15618" width="9.7109375" style="116" customWidth="1"/>
    <col min="15619" max="15619" width="22.28515625" style="116" customWidth="1"/>
    <col min="15620" max="15620" width="22.7109375" style="116" customWidth="1"/>
    <col min="15621" max="15621" width="21.5703125" style="116" customWidth="1"/>
    <col min="15622" max="15622" width="4.7109375" style="116" customWidth="1"/>
    <col min="15623" max="15623" width="7" style="116" customWidth="1"/>
    <col min="15624" max="15624" width="5.7109375" style="116" customWidth="1"/>
    <col min="15625" max="15625" width="6.5703125" style="116" customWidth="1"/>
    <col min="15626" max="15626" width="11" style="116" customWidth="1"/>
    <col min="15627" max="15627" width="13.85546875" style="116" customWidth="1"/>
    <col min="15628" max="15628" width="44.42578125" style="116" customWidth="1"/>
    <col min="15629" max="15872" width="9.140625" style="116"/>
    <col min="15873" max="15873" width="4.42578125" style="116" customWidth="1"/>
    <col min="15874" max="15874" width="9.7109375" style="116" customWidth="1"/>
    <col min="15875" max="15875" width="22.28515625" style="116" customWidth="1"/>
    <col min="15876" max="15876" width="22.7109375" style="116" customWidth="1"/>
    <col min="15877" max="15877" width="21.5703125" style="116" customWidth="1"/>
    <col min="15878" max="15878" width="4.7109375" style="116" customWidth="1"/>
    <col min="15879" max="15879" width="7" style="116" customWidth="1"/>
    <col min="15880" max="15880" width="5.7109375" style="116" customWidth="1"/>
    <col min="15881" max="15881" width="6.5703125" style="116" customWidth="1"/>
    <col min="15882" max="15882" width="11" style="116" customWidth="1"/>
    <col min="15883" max="15883" width="13.85546875" style="116" customWidth="1"/>
    <col min="15884" max="15884" width="44.42578125" style="116" customWidth="1"/>
    <col min="15885" max="16128" width="9.140625" style="116"/>
    <col min="16129" max="16129" width="4.42578125" style="116" customWidth="1"/>
    <col min="16130" max="16130" width="9.7109375" style="116" customWidth="1"/>
    <col min="16131" max="16131" width="22.28515625" style="116" customWidth="1"/>
    <col min="16132" max="16132" width="22.7109375" style="116" customWidth="1"/>
    <col min="16133" max="16133" width="21.5703125" style="116" customWidth="1"/>
    <col min="16134" max="16134" width="4.7109375" style="116" customWidth="1"/>
    <col min="16135" max="16135" width="7" style="116" customWidth="1"/>
    <col min="16136" max="16136" width="5.7109375" style="116" customWidth="1"/>
    <col min="16137" max="16137" width="6.5703125" style="116" customWidth="1"/>
    <col min="16138" max="16138" width="11" style="116" customWidth="1"/>
    <col min="16139" max="16139" width="13.85546875" style="116" customWidth="1"/>
    <col min="16140" max="16140" width="44.42578125" style="116" customWidth="1"/>
    <col min="16141" max="16384" width="9.140625" style="116"/>
  </cols>
  <sheetData>
    <row r="1" spans="1:12" ht="15.75" x14ac:dyDescent="0.25">
      <c r="A1" s="378" t="s">
        <v>590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15.75" thickBot="1" x14ac:dyDescent="0.3"/>
    <row r="3" spans="1:12" ht="195" thickBot="1" x14ac:dyDescent="0.3">
      <c r="A3" s="24" t="s">
        <v>68</v>
      </c>
      <c r="B3" s="25" t="s">
        <v>69</v>
      </c>
      <c r="C3" s="26" t="s">
        <v>70</v>
      </c>
      <c r="D3" s="26" t="s">
        <v>422</v>
      </c>
      <c r="E3" s="118" t="s">
        <v>423</v>
      </c>
      <c r="F3" s="27" t="s">
        <v>71</v>
      </c>
      <c r="G3" s="27" t="s">
        <v>72</v>
      </c>
      <c r="H3" s="27" t="s">
        <v>73</v>
      </c>
      <c r="I3" s="27" t="s">
        <v>74</v>
      </c>
      <c r="J3" s="28" t="s">
        <v>75</v>
      </c>
      <c r="K3" s="119" t="s">
        <v>424</v>
      </c>
      <c r="L3" s="29" t="s">
        <v>76</v>
      </c>
    </row>
    <row r="4" spans="1:12" ht="30" x14ac:dyDescent="0.25">
      <c r="A4" s="37">
        <v>1</v>
      </c>
      <c r="B4" s="14" t="s">
        <v>77</v>
      </c>
      <c r="C4" s="14" t="s">
        <v>425</v>
      </c>
      <c r="D4" s="14" t="s">
        <v>78</v>
      </c>
      <c r="E4" s="120" t="s">
        <v>154</v>
      </c>
      <c r="F4" s="14" t="s">
        <v>4</v>
      </c>
      <c r="G4" s="14" t="s">
        <v>225</v>
      </c>
      <c r="H4" s="14">
        <v>3</v>
      </c>
      <c r="I4" s="14" t="s">
        <v>80</v>
      </c>
      <c r="J4" s="15" t="s">
        <v>81</v>
      </c>
      <c r="K4" s="121" t="s">
        <v>426</v>
      </c>
      <c r="L4" s="122"/>
    </row>
    <row r="5" spans="1:12" ht="30" x14ac:dyDescent="0.25">
      <c r="A5" s="30">
        <v>2</v>
      </c>
      <c r="B5" s="123" t="s">
        <v>77</v>
      </c>
      <c r="C5" s="123" t="s">
        <v>425</v>
      </c>
      <c r="D5" s="123" t="s">
        <v>78</v>
      </c>
      <c r="E5" s="123" t="s">
        <v>154</v>
      </c>
      <c r="F5" s="123" t="s">
        <v>4</v>
      </c>
      <c r="G5" s="123" t="s">
        <v>79</v>
      </c>
      <c r="H5" s="123">
        <v>4</v>
      </c>
      <c r="I5" s="123" t="s">
        <v>80</v>
      </c>
      <c r="J5" s="124" t="s">
        <v>81</v>
      </c>
      <c r="K5" s="125" t="s">
        <v>426</v>
      </c>
      <c r="L5" s="126"/>
    </row>
    <row r="6" spans="1:12" ht="30" x14ac:dyDescent="0.25">
      <c r="A6" s="30">
        <v>3</v>
      </c>
      <c r="B6" s="123" t="s">
        <v>77</v>
      </c>
      <c r="C6" s="123" t="s">
        <v>82</v>
      </c>
      <c r="D6" s="123" t="s">
        <v>82</v>
      </c>
      <c r="E6" s="123" t="s">
        <v>154</v>
      </c>
      <c r="F6" s="123" t="s">
        <v>4</v>
      </c>
      <c r="G6" s="123" t="s">
        <v>225</v>
      </c>
      <c r="H6" s="123">
        <v>3</v>
      </c>
      <c r="I6" s="123" t="s">
        <v>80</v>
      </c>
      <c r="J6" s="124" t="s">
        <v>81</v>
      </c>
      <c r="K6" s="124" t="s">
        <v>426</v>
      </c>
      <c r="L6" s="126"/>
    </row>
    <row r="7" spans="1:12" ht="30" x14ac:dyDescent="0.25">
      <c r="A7" s="30">
        <v>4</v>
      </c>
      <c r="B7" s="123" t="s">
        <v>77</v>
      </c>
      <c r="C7" s="123" t="s">
        <v>427</v>
      </c>
      <c r="D7" s="123" t="s">
        <v>82</v>
      </c>
      <c r="E7" s="123" t="s">
        <v>154</v>
      </c>
      <c r="F7" s="123" t="s">
        <v>4</v>
      </c>
      <c r="G7" s="123" t="s">
        <v>79</v>
      </c>
      <c r="H7" s="123">
        <v>4</v>
      </c>
      <c r="I7" s="123" t="s">
        <v>80</v>
      </c>
      <c r="J7" s="124" t="s">
        <v>81</v>
      </c>
      <c r="K7" s="125" t="s">
        <v>426</v>
      </c>
      <c r="L7" s="126"/>
    </row>
    <row r="8" spans="1:12" ht="30" x14ac:dyDescent="0.25">
      <c r="A8" s="30">
        <v>5</v>
      </c>
      <c r="B8" s="123" t="s">
        <v>77</v>
      </c>
      <c r="C8" s="123" t="s">
        <v>83</v>
      </c>
      <c r="D8" s="123" t="s">
        <v>83</v>
      </c>
      <c r="E8" s="123" t="s">
        <v>154</v>
      </c>
      <c r="F8" s="123" t="s">
        <v>4</v>
      </c>
      <c r="G8" s="123" t="s">
        <v>225</v>
      </c>
      <c r="H8" s="123">
        <v>3</v>
      </c>
      <c r="I8" s="123" t="s">
        <v>80</v>
      </c>
      <c r="J8" s="124" t="s">
        <v>428</v>
      </c>
      <c r="K8" s="124" t="s">
        <v>426</v>
      </c>
      <c r="L8" s="126"/>
    </row>
    <row r="9" spans="1:12" ht="30" x14ac:dyDescent="0.25">
      <c r="A9" s="30">
        <v>6</v>
      </c>
      <c r="B9" s="123" t="s">
        <v>77</v>
      </c>
      <c r="C9" s="123" t="s">
        <v>429</v>
      </c>
      <c r="D9" s="123" t="s">
        <v>83</v>
      </c>
      <c r="E9" s="123" t="s">
        <v>154</v>
      </c>
      <c r="F9" s="123" t="s">
        <v>4</v>
      </c>
      <c r="G9" s="123" t="s">
        <v>225</v>
      </c>
      <c r="H9" s="123">
        <v>3</v>
      </c>
      <c r="I9" s="123" t="s">
        <v>80</v>
      </c>
      <c r="J9" s="124" t="s">
        <v>430</v>
      </c>
      <c r="K9" s="125" t="s">
        <v>426</v>
      </c>
      <c r="L9" s="126"/>
    </row>
    <row r="10" spans="1:12" ht="30" x14ac:dyDescent="0.25">
      <c r="A10" s="30">
        <v>7</v>
      </c>
      <c r="B10" s="123" t="s">
        <v>77</v>
      </c>
      <c r="C10" s="123" t="s">
        <v>429</v>
      </c>
      <c r="D10" s="123" t="s">
        <v>83</v>
      </c>
      <c r="E10" s="123" t="s">
        <v>154</v>
      </c>
      <c r="F10" s="123" t="s">
        <v>4</v>
      </c>
      <c r="G10" s="123" t="s">
        <v>79</v>
      </c>
      <c r="H10" s="123">
        <v>4</v>
      </c>
      <c r="I10" s="123" t="s">
        <v>80</v>
      </c>
      <c r="J10" s="124" t="s">
        <v>428</v>
      </c>
      <c r="K10" s="125" t="s">
        <v>426</v>
      </c>
      <c r="L10" s="126"/>
    </row>
    <row r="11" spans="1:12" ht="30" x14ac:dyDescent="0.25">
      <c r="A11" s="30">
        <v>8</v>
      </c>
      <c r="B11" s="123" t="s">
        <v>77</v>
      </c>
      <c r="C11" s="123" t="s">
        <v>229</v>
      </c>
      <c r="D11" s="123" t="s">
        <v>84</v>
      </c>
      <c r="E11" s="123" t="s">
        <v>154</v>
      </c>
      <c r="F11" s="123" t="s">
        <v>4</v>
      </c>
      <c r="G11" s="123" t="s">
        <v>225</v>
      </c>
      <c r="H11" s="123">
        <v>3</v>
      </c>
      <c r="I11" s="123" t="s">
        <v>80</v>
      </c>
      <c r="J11" s="124" t="s">
        <v>81</v>
      </c>
      <c r="K11" s="125" t="s">
        <v>426</v>
      </c>
      <c r="L11" s="126"/>
    </row>
    <row r="12" spans="1:12" ht="30" x14ac:dyDescent="0.25">
      <c r="A12" s="30">
        <v>9</v>
      </c>
      <c r="B12" s="123" t="s">
        <v>77</v>
      </c>
      <c r="C12" s="123" t="s">
        <v>431</v>
      </c>
      <c r="D12" s="123" t="s">
        <v>84</v>
      </c>
      <c r="E12" s="123" t="s">
        <v>154</v>
      </c>
      <c r="F12" s="123" t="s">
        <v>4</v>
      </c>
      <c r="G12" s="123" t="s">
        <v>79</v>
      </c>
      <c r="H12" s="123">
        <v>4</v>
      </c>
      <c r="I12" s="123" t="s">
        <v>80</v>
      </c>
      <c r="J12" s="124" t="s">
        <v>81</v>
      </c>
      <c r="K12" s="125" t="s">
        <v>426</v>
      </c>
      <c r="L12" s="126"/>
    </row>
    <row r="13" spans="1:12" ht="30" x14ac:dyDescent="0.25">
      <c r="A13" s="30">
        <v>10</v>
      </c>
      <c r="B13" s="123" t="s">
        <v>77</v>
      </c>
      <c r="C13" s="123" t="s">
        <v>85</v>
      </c>
      <c r="D13" s="123" t="s">
        <v>85</v>
      </c>
      <c r="E13" s="123" t="s">
        <v>154</v>
      </c>
      <c r="F13" s="123" t="s">
        <v>4</v>
      </c>
      <c r="G13" s="123" t="s">
        <v>225</v>
      </c>
      <c r="H13" s="123">
        <v>3</v>
      </c>
      <c r="I13" s="123" t="s">
        <v>80</v>
      </c>
      <c r="J13" s="124" t="s">
        <v>81</v>
      </c>
      <c r="K13" s="124" t="s">
        <v>426</v>
      </c>
      <c r="L13" s="126"/>
    </row>
    <row r="14" spans="1:12" ht="30" x14ac:dyDescent="0.25">
      <c r="A14" s="30">
        <v>11</v>
      </c>
      <c r="B14" s="123" t="s">
        <v>77</v>
      </c>
      <c r="C14" s="123" t="s">
        <v>432</v>
      </c>
      <c r="D14" s="123" t="s">
        <v>85</v>
      </c>
      <c r="E14" s="123" t="s">
        <v>154</v>
      </c>
      <c r="F14" s="123" t="s">
        <v>4</v>
      </c>
      <c r="G14" s="123" t="s">
        <v>79</v>
      </c>
      <c r="H14" s="123">
        <v>4</v>
      </c>
      <c r="I14" s="123" t="s">
        <v>80</v>
      </c>
      <c r="J14" s="124" t="s">
        <v>81</v>
      </c>
      <c r="K14" s="125" t="s">
        <v>426</v>
      </c>
      <c r="L14" s="126"/>
    </row>
    <row r="15" spans="1:12" ht="30" x14ac:dyDescent="0.25">
      <c r="A15" s="30">
        <v>12</v>
      </c>
      <c r="B15" s="127" t="s">
        <v>77</v>
      </c>
      <c r="C15" s="127" t="s">
        <v>433</v>
      </c>
      <c r="D15" s="127" t="s">
        <v>227</v>
      </c>
      <c r="E15" s="123" t="s">
        <v>154</v>
      </c>
      <c r="F15" s="127" t="s">
        <v>4</v>
      </c>
      <c r="G15" s="127" t="s">
        <v>225</v>
      </c>
      <c r="H15" s="127">
        <v>3</v>
      </c>
      <c r="I15" s="127" t="s">
        <v>80</v>
      </c>
      <c r="J15" s="128" t="s">
        <v>81</v>
      </c>
      <c r="K15" s="125" t="s">
        <v>426</v>
      </c>
      <c r="L15" s="129"/>
    </row>
    <row r="16" spans="1:12" ht="30" x14ac:dyDescent="0.25">
      <c r="A16" s="30">
        <v>13</v>
      </c>
      <c r="B16" s="127" t="s">
        <v>77</v>
      </c>
      <c r="C16" s="127" t="s">
        <v>433</v>
      </c>
      <c r="D16" s="127" t="s">
        <v>227</v>
      </c>
      <c r="E16" s="123" t="s">
        <v>154</v>
      </c>
      <c r="F16" s="127" t="s">
        <v>4</v>
      </c>
      <c r="G16" s="127" t="s">
        <v>79</v>
      </c>
      <c r="H16" s="127">
        <v>4</v>
      </c>
      <c r="I16" s="127" t="s">
        <v>80</v>
      </c>
      <c r="J16" s="128" t="s">
        <v>81</v>
      </c>
      <c r="K16" s="125" t="s">
        <v>426</v>
      </c>
      <c r="L16" s="129"/>
    </row>
    <row r="17" spans="1:12" ht="45" x14ac:dyDescent="0.25">
      <c r="A17" s="30">
        <v>14</v>
      </c>
      <c r="B17" s="123" t="s">
        <v>77</v>
      </c>
      <c r="C17" s="123" t="s">
        <v>82</v>
      </c>
      <c r="D17" s="123" t="s">
        <v>82</v>
      </c>
      <c r="E17" s="123" t="s">
        <v>154</v>
      </c>
      <c r="F17" s="123" t="s">
        <v>18</v>
      </c>
      <c r="G17" s="123" t="s">
        <v>225</v>
      </c>
      <c r="H17" s="123">
        <v>2</v>
      </c>
      <c r="I17" s="123" t="s">
        <v>434</v>
      </c>
      <c r="J17" s="124" t="s">
        <v>435</v>
      </c>
      <c r="K17" s="124" t="s">
        <v>426</v>
      </c>
      <c r="L17" s="126"/>
    </row>
    <row r="18" spans="1:12" ht="30" x14ac:dyDescent="0.25">
      <c r="A18" s="30">
        <v>15</v>
      </c>
      <c r="B18" s="123" t="s">
        <v>77</v>
      </c>
      <c r="C18" s="123" t="s">
        <v>82</v>
      </c>
      <c r="D18" s="123" t="s">
        <v>82</v>
      </c>
      <c r="E18" s="123" t="s">
        <v>154</v>
      </c>
      <c r="F18" s="123" t="s">
        <v>18</v>
      </c>
      <c r="G18" s="123" t="s">
        <v>225</v>
      </c>
      <c r="H18" s="123">
        <v>2</v>
      </c>
      <c r="I18" s="123" t="s">
        <v>434</v>
      </c>
      <c r="J18" s="124" t="s">
        <v>436</v>
      </c>
      <c r="K18" s="124" t="s">
        <v>426</v>
      </c>
      <c r="L18" s="126"/>
    </row>
    <row r="19" spans="1:12" ht="45" x14ac:dyDescent="0.25">
      <c r="A19" s="30">
        <v>16</v>
      </c>
      <c r="B19" s="123" t="s">
        <v>77</v>
      </c>
      <c r="C19" s="123" t="s">
        <v>427</v>
      </c>
      <c r="D19" s="123" t="s">
        <v>82</v>
      </c>
      <c r="E19" s="123" t="s">
        <v>154</v>
      </c>
      <c r="F19" s="123" t="s">
        <v>18</v>
      </c>
      <c r="G19" s="123" t="s">
        <v>79</v>
      </c>
      <c r="H19" s="123">
        <v>3</v>
      </c>
      <c r="I19" s="123" t="s">
        <v>434</v>
      </c>
      <c r="J19" s="124" t="s">
        <v>435</v>
      </c>
      <c r="K19" s="125" t="s">
        <v>426</v>
      </c>
      <c r="L19" s="126"/>
    </row>
    <row r="20" spans="1:12" ht="30" x14ac:dyDescent="0.25">
      <c r="A20" s="30">
        <v>17</v>
      </c>
      <c r="B20" s="123" t="s">
        <v>77</v>
      </c>
      <c r="C20" s="123" t="s">
        <v>237</v>
      </c>
      <c r="D20" s="123" t="s">
        <v>83</v>
      </c>
      <c r="E20" s="123" t="s">
        <v>154</v>
      </c>
      <c r="F20" s="123" t="s">
        <v>18</v>
      </c>
      <c r="G20" s="123" t="s">
        <v>225</v>
      </c>
      <c r="H20" s="123">
        <v>2</v>
      </c>
      <c r="I20" s="123" t="s">
        <v>434</v>
      </c>
      <c r="J20" s="124" t="s">
        <v>428</v>
      </c>
      <c r="K20" s="124" t="s">
        <v>426</v>
      </c>
      <c r="L20" s="126"/>
    </row>
    <row r="21" spans="1:12" ht="30" x14ac:dyDescent="0.25">
      <c r="A21" s="30">
        <v>18</v>
      </c>
      <c r="B21" s="123" t="s">
        <v>77</v>
      </c>
      <c r="C21" s="123" t="s">
        <v>237</v>
      </c>
      <c r="D21" s="123" t="s">
        <v>83</v>
      </c>
      <c r="E21" s="123" t="s">
        <v>154</v>
      </c>
      <c r="F21" s="123" t="s">
        <v>18</v>
      </c>
      <c r="G21" s="123" t="s">
        <v>225</v>
      </c>
      <c r="H21" s="123">
        <v>2</v>
      </c>
      <c r="I21" s="123" t="s">
        <v>434</v>
      </c>
      <c r="J21" s="124" t="s">
        <v>436</v>
      </c>
      <c r="K21" s="124" t="s">
        <v>426</v>
      </c>
      <c r="L21" s="126"/>
    </row>
    <row r="22" spans="1:12" ht="30" x14ac:dyDescent="0.25">
      <c r="A22" s="30">
        <v>19</v>
      </c>
      <c r="B22" s="123" t="s">
        <v>77</v>
      </c>
      <c r="C22" s="123" t="s">
        <v>237</v>
      </c>
      <c r="D22" s="123" t="s">
        <v>83</v>
      </c>
      <c r="E22" s="123" t="s">
        <v>154</v>
      </c>
      <c r="F22" s="123" t="s">
        <v>18</v>
      </c>
      <c r="G22" s="123" t="s">
        <v>79</v>
      </c>
      <c r="H22" s="123">
        <v>3</v>
      </c>
      <c r="I22" s="123" t="s">
        <v>434</v>
      </c>
      <c r="J22" s="124" t="s">
        <v>428</v>
      </c>
      <c r="K22" s="125" t="s">
        <v>426</v>
      </c>
      <c r="L22" s="126"/>
    </row>
    <row r="23" spans="1:12" ht="45" x14ac:dyDescent="0.25">
      <c r="A23" s="30">
        <v>20</v>
      </c>
      <c r="B23" s="123" t="s">
        <v>77</v>
      </c>
      <c r="C23" s="123" t="s">
        <v>232</v>
      </c>
      <c r="D23" s="123" t="s">
        <v>83</v>
      </c>
      <c r="E23" s="123" t="s">
        <v>154</v>
      </c>
      <c r="F23" s="123" t="s">
        <v>18</v>
      </c>
      <c r="G23" s="123" t="s">
        <v>225</v>
      </c>
      <c r="H23" s="123">
        <v>2</v>
      </c>
      <c r="I23" s="123" t="s">
        <v>434</v>
      </c>
      <c r="J23" s="124" t="s">
        <v>437</v>
      </c>
      <c r="K23" s="125" t="s">
        <v>426</v>
      </c>
      <c r="L23" s="130"/>
    </row>
    <row r="24" spans="1:12" ht="45" x14ac:dyDescent="0.25">
      <c r="A24" s="30">
        <v>21</v>
      </c>
      <c r="B24" s="123" t="s">
        <v>77</v>
      </c>
      <c r="C24" s="123" t="s">
        <v>438</v>
      </c>
      <c r="D24" s="123" t="s">
        <v>83</v>
      </c>
      <c r="E24" s="123" t="s">
        <v>154</v>
      </c>
      <c r="F24" s="123" t="s">
        <v>18</v>
      </c>
      <c r="G24" s="123" t="s">
        <v>79</v>
      </c>
      <c r="H24" s="123">
        <v>3</v>
      </c>
      <c r="I24" s="123" t="s">
        <v>434</v>
      </c>
      <c r="J24" s="124" t="s">
        <v>437</v>
      </c>
      <c r="K24" s="125" t="s">
        <v>426</v>
      </c>
      <c r="L24" s="126"/>
    </row>
    <row r="25" spans="1:12" ht="30" x14ac:dyDescent="0.25">
      <c r="A25" s="30">
        <v>22</v>
      </c>
      <c r="B25" s="123" t="s">
        <v>77</v>
      </c>
      <c r="C25" s="123" t="s">
        <v>439</v>
      </c>
      <c r="D25" s="123" t="s">
        <v>78</v>
      </c>
      <c r="E25" s="123" t="s">
        <v>154</v>
      </c>
      <c r="F25" s="123" t="s">
        <v>18</v>
      </c>
      <c r="G25" s="123" t="s">
        <v>225</v>
      </c>
      <c r="H25" s="123">
        <v>2</v>
      </c>
      <c r="I25" s="123" t="s">
        <v>434</v>
      </c>
      <c r="J25" s="124" t="s">
        <v>428</v>
      </c>
      <c r="K25" s="124" t="s">
        <v>426</v>
      </c>
      <c r="L25" s="126"/>
    </row>
    <row r="26" spans="1:12" ht="30" x14ac:dyDescent="0.25">
      <c r="A26" s="30">
        <v>23</v>
      </c>
      <c r="B26" s="123" t="s">
        <v>77</v>
      </c>
      <c r="C26" s="123" t="s">
        <v>439</v>
      </c>
      <c r="D26" s="123" t="s">
        <v>78</v>
      </c>
      <c r="E26" s="123" t="s">
        <v>154</v>
      </c>
      <c r="F26" s="123" t="s">
        <v>18</v>
      </c>
      <c r="G26" s="123" t="s">
        <v>79</v>
      </c>
      <c r="H26" s="123">
        <v>3</v>
      </c>
      <c r="I26" s="123" t="s">
        <v>434</v>
      </c>
      <c r="J26" s="124" t="s">
        <v>428</v>
      </c>
      <c r="K26" s="124" t="s">
        <v>426</v>
      </c>
      <c r="L26" s="126"/>
    </row>
    <row r="27" spans="1:12" ht="30" x14ac:dyDescent="0.25">
      <c r="A27" s="30">
        <v>24</v>
      </c>
      <c r="B27" s="123" t="s">
        <v>77</v>
      </c>
      <c r="C27" s="123" t="s">
        <v>234</v>
      </c>
      <c r="D27" s="123" t="s">
        <v>84</v>
      </c>
      <c r="E27" s="123" t="s">
        <v>154</v>
      </c>
      <c r="F27" s="123" t="s">
        <v>18</v>
      </c>
      <c r="G27" s="123" t="s">
        <v>225</v>
      </c>
      <c r="H27" s="123">
        <v>2</v>
      </c>
      <c r="I27" s="123" t="s">
        <v>434</v>
      </c>
      <c r="J27" s="124" t="s">
        <v>81</v>
      </c>
      <c r="K27" s="124" t="s">
        <v>426</v>
      </c>
      <c r="L27" s="126"/>
    </row>
    <row r="28" spans="1:12" ht="30" x14ac:dyDescent="0.25">
      <c r="A28" s="30">
        <v>25</v>
      </c>
      <c r="B28" s="123" t="s">
        <v>77</v>
      </c>
      <c r="C28" s="123" t="s">
        <v>234</v>
      </c>
      <c r="D28" s="123" t="s">
        <v>84</v>
      </c>
      <c r="E28" s="123" t="s">
        <v>154</v>
      </c>
      <c r="F28" s="123" t="s">
        <v>18</v>
      </c>
      <c r="G28" s="123" t="s">
        <v>79</v>
      </c>
      <c r="H28" s="123">
        <v>3</v>
      </c>
      <c r="I28" s="123" t="s">
        <v>434</v>
      </c>
      <c r="J28" s="124" t="s">
        <v>81</v>
      </c>
      <c r="K28" s="124" t="s">
        <v>426</v>
      </c>
      <c r="L28" s="126"/>
    </row>
    <row r="29" spans="1:12" ht="30" x14ac:dyDescent="0.25">
      <c r="A29" s="30">
        <v>26</v>
      </c>
      <c r="B29" s="123" t="s">
        <v>77</v>
      </c>
      <c r="C29" s="123" t="s">
        <v>440</v>
      </c>
      <c r="D29" s="123" t="s">
        <v>85</v>
      </c>
      <c r="E29" s="123" t="s">
        <v>154</v>
      </c>
      <c r="F29" s="123" t="s">
        <v>18</v>
      </c>
      <c r="G29" s="123" t="s">
        <v>225</v>
      </c>
      <c r="H29" s="123">
        <v>2</v>
      </c>
      <c r="I29" s="123" t="s">
        <v>434</v>
      </c>
      <c r="J29" s="124" t="s">
        <v>428</v>
      </c>
      <c r="K29" s="124" t="s">
        <v>426</v>
      </c>
      <c r="L29" s="126"/>
    </row>
    <row r="30" spans="1:12" ht="30" x14ac:dyDescent="0.25">
      <c r="A30" s="30">
        <v>27</v>
      </c>
      <c r="B30" s="123" t="s">
        <v>77</v>
      </c>
      <c r="C30" s="123" t="s">
        <v>440</v>
      </c>
      <c r="D30" s="123" t="s">
        <v>85</v>
      </c>
      <c r="E30" s="123" t="s">
        <v>154</v>
      </c>
      <c r="F30" s="123" t="s">
        <v>18</v>
      </c>
      <c r="G30" s="123" t="s">
        <v>79</v>
      </c>
      <c r="H30" s="123">
        <v>3</v>
      </c>
      <c r="I30" s="123" t="s">
        <v>434</v>
      </c>
      <c r="J30" s="124" t="s">
        <v>428</v>
      </c>
      <c r="K30" s="124" t="s">
        <v>426</v>
      </c>
      <c r="L30" s="126"/>
    </row>
    <row r="31" spans="1:12" ht="45" x14ac:dyDescent="0.25">
      <c r="A31" s="30">
        <v>28</v>
      </c>
      <c r="B31" s="123" t="s">
        <v>77</v>
      </c>
      <c r="C31" s="123" t="s">
        <v>441</v>
      </c>
      <c r="D31" s="123" t="s">
        <v>83</v>
      </c>
      <c r="E31" s="123" t="s">
        <v>154</v>
      </c>
      <c r="F31" s="123" t="s">
        <v>18</v>
      </c>
      <c r="G31" s="123" t="s">
        <v>225</v>
      </c>
      <c r="H31" s="123">
        <v>2</v>
      </c>
      <c r="I31" s="123" t="s">
        <v>434</v>
      </c>
      <c r="J31" s="124" t="s">
        <v>81</v>
      </c>
      <c r="K31" s="125" t="s">
        <v>426</v>
      </c>
      <c r="L31" s="126"/>
    </row>
    <row r="32" spans="1:12" ht="45" x14ac:dyDescent="0.25">
      <c r="A32" s="30">
        <v>29</v>
      </c>
      <c r="B32" s="123" t="s">
        <v>77</v>
      </c>
      <c r="C32" s="123" t="s">
        <v>441</v>
      </c>
      <c r="D32" s="123" t="s">
        <v>83</v>
      </c>
      <c r="E32" s="123" t="s">
        <v>154</v>
      </c>
      <c r="F32" s="123" t="s">
        <v>18</v>
      </c>
      <c r="G32" s="123" t="s">
        <v>79</v>
      </c>
      <c r="H32" s="123">
        <v>2</v>
      </c>
      <c r="I32" s="123" t="s">
        <v>434</v>
      </c>
      <c r="J32" s="124" t="s">
        <v>81</v>
      </c>
      <c r="K32" s="125" t="s">
        <v>426</v>
      </c>
      <c r="L32" s="126"/>
    </row>
    <row r="33" spans="1:13" ht="30" x14ac:dyDescent="0.25">
      <c r="A33" s="30">
        <v>30</v>
      </c>
      <c r="B33" s="123" t="s">
        <v>77</v>
      </c>
      <c r="C33" s="123" t="s">
        <v>83</v>
      </c>
      <c r="D33" s="123" t="s">
        <v>83</v>
      </c>
      <c r="E33" s="123" t="s">
        <v>154</v>
      </c>
      <c r="F33" s="123" t="s">
        <v>20</v>
      </c>
      <c r="G33" s="123" t="s">
        <v>225</v>
      </c>
      <c r="H33" s="123">
        <v>3</v>
      </c>
      <c r="I33" s="123" t="s">
        <v>86</v>
      </c>
      <c r="J33" s="124" t="s">
        <v>81</v>
      </c>
      <c r="K33" s="125" t="s">
        <v>426</v>
      </c>
      <c r="L33" s="131"/>
    </row>
    <row r="34" spans="1:13" ht="30" x14ac:dyDescent="0.25">
      <c r="A34" s="30">
        <v>31</v>
      </c>
      <c r="B34" s="123" t="s">
        <v>77</v>
      </c>
      <c r="C34" s="123" t="s">
        <v>83</v>
      </c>
      <c r="D34" s="123" t="s">
        <v>83</v>
      </c>
      <c r="E34" s="123" t="s">
        <v>154</v>
      </c>
      <c r="F34" s="123" t="s">
        <v>20</v>
      </c>
      <c r="G34" s="123" t="s">
        <v>225</v>
      </c>
      <c r="H34" s="123">
        <v>3</v>
      </c>
      <c r="I34" s="123" t="s">
        <v>86</v>
      </c>
      <c r="J34" s="124" t="s">
        <v>430</v>
      </c>
      <c r="K34" s="125" t="s">
        <v>426</v>
      </c>
      <c r="L34" s="131"/>
    </row>
    <row r="35" spans="1:13" ht="45" x14ac:dyDescent="0.25">
      <c r="A35" s="30">
        <v>32</v>
      </c>
      <c r="B35" s="123" t="s">
        <v>77</v>
      </c>
      <c r="C35" s="123" t="s">
        <v>83</v>
      </c>
      <c r="D35" s="123" t="s">
        <v>83</v>
      </c>
      <c r="E35" s="123" t="s">
        <v>154</v>
      </c>
      <c r="F35" s="123" t="s">
        <v>20</v>
      </c>
      <c r="G35" s="123" t="s">
        <v>79</v>
      </c>
      <c r="H35" s="123">
        <v>5</v>
      </c>
      <c r="I35" s="123" t="s">
        <v>86</v>
      </c>
      <c r="J35" s="124" t="s">
        <v>81</v>
      </c>
      <c r="K35" s="132" t="s">
        <v>442</v>
      </c>
      <c r="L35" s="11" t="s">
        <v>137</v>
      </c>
    </row>
    <row r="36" spans="1:13" ht="30" x14ac:dyDescent="0.25">
      <c r="A36" s="30">
        <v>33</v>
      </c>
      <c r="B36" s="123" t="s">
        <v>77</v>
      </c>
      <c r="C36" s="123" t="s">
        <v>429</v>
      </c>
      <c r="D36" s="123" t="s">
        <v>83</v>
      </c>
      <c r="E36" s="123" t="s">
        <v>154</v>
      </c>
      <c r="F36" s="123" t="s">
        <v>20</v>
      </c>
      <c r="G36" s="123" t="s">
        <v>79</v>
      </c>
      <c r="H36" s="123">
        <v>4</v>
      </c>
      <c r="I36" s="123" t="s">
        <v>86</v>
      </c>
      <c r="J36" s="124" t="s">
        <v>81</v>
      </c>
      <c r="K36" s="125" t="s">
        <v>426</v>
      </c>
      <c r="L36" s="126"/>
    </row>
    <row r="37" spans="1:13" ht="30" x14ac:dyDescent="0.25">
      <c r="A37" s="30">
        <v>34</v>
      </c>
      <c r="B37" s="123" t="s">
        <v>77</v>
      </c>
      <c r="C37" s="123" t="s">
        <v>429</v>
      </c>
      <c r="D37" s="123" t="s">
        <v>83</v>
      </c>
      <c r="E37" s="123" t="s">
        <v>154</v>
      </c>
      <c r="F37" s="123" t="s">
        <v>20</v>
      </c>
      <c r="G37" s="123" t="s">
        <v>79</v>
      </c>
      <c r="H37" s="123">
        <v>4</v>
      </c>
      <c r="I37" s="123" t="s">
        <v>86</v>
      </c>
      <c r="J37" s="124" t="s">
        <v>430</v>
      </c>
      <c r="K37" s="125" t="s">
        <v>426</v>
      </c>
      <c r="L37" s="126"/>
    </row>
    <row r="38" spans="1:13" ht="30" x14ac:dyDescent="0.25">
      <c r="A38" s="30">
        <v>35</v>
      </c>
      <c r="B38" s="123" t="s">
        <v>77</v>
      </c>
      <c r="C38" s="123" t="s">
        <v>443</v>
      </c>
      <c r="D38" s="123" t="s">
        <v>84</v>
      </c>
      <c r="E38" s="123" t="s">
        <v>154</v>
      </c>
      <c r="F38" s="123" t="s">
        <v>20</v>
      </c>
      <c r="G38" s="123" t="s">
        <v>225</v>
      </c>
      <c r="H38" s="123">
        <v>3</v>
      </c>
      <c r="I38" s="123" t="s">
        <v>86</v>
      </c>
      <c r="J38" s="124" t="s">
        <v>81</v>
      </c>
      <c r="K38" s="125" t="s">
        <v>426</v>
      </c>
      <c r="L38" s="126"/>
    </row>
    <row r="39" spans="1:13" ht="30" x14ac:dyDescent="0.25">
      <c r="A39" s="30">
        <v>36</v>
      </c>
      <c r="B39" s="123" t="s">
        <v>77</v>
      </c>
      <c r="C39" s="123" t="s">
        <v>443</v>
      </c>
      <c r="D39" s="123" t="s">
        <v>84</v>
      </c>
      <c r="E39" s="123" t="s">
        <v>154</v>
      </c>
      <c r="F39" s="123" t="s">
        <v>20</v>
      </c>
      <c r="G39" s="123" t="s">
        <v>225</v>
      </c>
      <c r="H39" s="123">
        <v>3</v>
      </c>
      <c r="I39" s="123" t="s">
        <v>86</v>
      </c>
      <c r="J39" s="124" t="s">
        <v>430</v>
      </c>
      <c r="K39" s="125" t="s">
        <v>426</v>
      </c>
      <c r="L39" s="126"/>
    </row>
    <row r="40" spans="1:13" ht="45" x14ac:dyDescent="0.25">
      <c r="A40" s="30">
        <v>37</v>
      </c>
      <c r="B40" s="123" t="s">
        <v>77</v>
      </c>
      <c r="C40" s="123" t="s">
        <v>84</v>
      </c>
      <c r="D40" s="123" t="s">
        <v>84</v>
      </c>
      <c r="E40" s="123" t="s">
        <v>154</v>
      </c>
      <c r="F40" s="123" t="s">
        <v>20</v>
      </c>
      <c r="G40" s="123" t="s">
        <v>79</v>
      </c>
      <c r="H40" s="123">
        <v>5</v>
      </c>
      <c r="I40" s="123" t="s">
        <v>86</v>
      </c>
      <c r="J40" s="124" t="s">
        <v>81</v>
      </c>
      <c r="K40" s="132" t="s">
        <v>442</v>
      </c>
      <c r="L40" s="11" t="s">
        <v>137</v>
      </c>
    </row>
    <row r="41" spans="1:13" ht="30" x14ac:dyDescent="0.25">
      <c r="A41" s="30">
        <v>38</v>
      </c>
      <c r="B41" s="123" t="s">
        <v>77</v>
      </c>
      <c r="C41" s="123" t="s">
        <v>443</v>
      </c>
      <c r="D41" s="123" t="s">
        <v>84</v>
      </c>
      <c r="E41" s="123" t="s">
        <v>154</v>
      </c>
      <c r="F41" s="123" t="s">
        <v>20</v>
      </c>
      <c r="G41" s="123" t="s">
        <v>79</v>
      </c>
      <c r="H41" s="123">
        <v>4</v>
      </c>
      <c r="I41" s="123" t="s">
        <v>86</v>
      </c>
      <c r="J41" s="124" t="s">
        <v>81</v>
      </c>
      <c r="K41" s="125" t="s">
        <v>426</v>
      </c>
      <c r="L41" s="126"/>
    </row>
    <row r="42" spans="1:13" ht="30" x14ac:dyDescent="0.25">
      <c r="A42" s="30">
        <v>39</v>
      </c>
      <c r="B42" s="123" t="s">
        <v>77</v>
      </c>
      <c r="C42" s="123" t="s">
        <v>443</v>
      </c>
      <c r="D42" s="123" t="s">
        <v>84</v>
      </c>
      <c r="E42" s="123" t="s">
        <v>154</v>
      </c>
      <c r="F42" s="123" t="s">
        <v>20</v>
      </c>
      <c r="G42" s="123" t="s">
        <v>79</v>
      </c>
      <c r="H42" s="123">
        <v>4</v>
      </c>
      <c r="I42" s="123" t="s">
        <v>86</v>
      </c>
      <c r="J42" s="124" t="s">
        <v>430</v>
      </c>
      <c r="K42" s="125" t="s">
        <v>426</v>
      </c>
      <c r="L42" s="126"/>
    </row>
    <row r="43" spans="1:13" s="134" customFormat="1" ht="30" x14ac:dyDescent="0.25">
      <c r="A43" s="30">
        <v>40</v>
      </c>
      <c r="B43" s="123" t="s">
        <v>77</v>
      </c>
      <c r="C43" s="123" t="s">
        <v>85</v>
      </c>
      <c r="D43" s="123" t="s">
        <v>85</v>
      </c>
      <c r="E43" s="123" t="s">
        <v>154</v>
      </c>
      <c r="F43" s="123" t="s">
        <v>20</v>
      </c>
      <c r="G43" s="123" t="s">
        <v>225</v>
      </c>
      <c r="H43" s="123">
        <v>3</v>
      </c>
      <c r="I43" s="123" t="s">
        <v>86</v>
      </c>
      <c r="J43" s="124" t="s">
        <v>81</v>
      </c>
      <c r="K43" s="125" t="s">
        <v>426</v>
      </c>
      <c r="L43" s="131"/>
      <c r="M43" s="133"/>
    </row>
    <row r="44" spans="1:13" s="134" customFormat="1" ht="30" x14ac:dyDescent="0.25">
      <c r="A44" s="30">
        <v>41</v>
      </c>
      <c r="B44" s="123" t="s">
        <v>77</v>
      </c>
      <c r="C44" s="123" t="s">
        <v>85</v>
      </c>
      <c r="D44" s="123" t="s">
        <v>85</v>
      </c>
      <c r="E44" s="123" t="s">
        <v>154</v>
      </c>
      <c r="F44" s="123" t="s">
        <v>20</v>
      </c>
      <c r="G44" s="123" t="s">
        <v>225</v>
      </c>
      <c r="H44" s="123">
        <v>3</v>
      </c>
      <c r="I44" s="123" t="s">
        <v>86</v>
      </c>
      <c r="J44" s="124" t="s">
        <v>444</v>
      </c>
      <c r="K44" s="125" t="s">
        <v>426</v>
      </c>
      <c r="L44" s="131"/>
      <c r="M44" s="133"/>
    </row>
    <row r="45" spans="1:13" s="134" customFormat="1" ht="45" x14ac:dyDescent="0.25">
      <c r="A45" s="30">
        <v>42</v>
      </c>
      <c r="B45" s="123" t="s">
        <v>77</v>
      </c>
      <c r="C45" s="123" t="s">
        <v>85</v>
      </c>
      <c r="D45" s="123" t="s">
        <v>85</v>
      </c>
      <c r="E45" s="123" t="s">
        <v>154</v>
      </c>
      <c r="F45" s="123" t="s">
        <v>20</v>
      </c>
      <c r="G45" s="123" t="s">
        <v>79</v>
      </c>
      <c r="H45" s="123">
        <v>5</v>
      </c>
      <c r="I45" s="123" t="s">
        <v>86</v>
      </c>
      <c r="J45" s="124" t="s">
        <v>81</v>
      </c>
      <c r="K45" s="132" t="s">
        <v>442</v>
      </c>
      <c r="L45" s="11" t="s">
        <v>137</v>
      </c>
      <c r="M45" s="133"/>
    </row>
    <row r="46" spans="1:13" s="134" customFormat="1" ht="30" x14ac:dyDescent="0.25">
      <c r="A46" s="30">
        <v>43</v>
      </c>
      <c r="B46" s="123" t="s">
        <v>77</v>
      </c>
      <c r="C46" s="123" t="s">
        <v>432</v>
      </c>
      <c r="D46" s="123" t="s">
        <v>85</v>
      </c>
      <c r="E46" s="123" t="s">
        <v>154</v>
      </c>
      <c r="F46" s="123" t="s">
        <v>20</v>
      </c>
      <c r="G46" s="123" t="s">
        <v>79</v>
      </c>
      <c r="H46" s="123">
        <v>4</v>
      </c>
      <c r="I46" s="123" t="s">
        <v>86</v>
      </c>
      <c r="J46" s="124" t="s">
        <v>81</v>
      </c>
      <c r="K46" s="125" t="s">
        <v>426</v>
      </c>
      <c r="L46" s="126"/>
      <c r="M46" s="133"/>
    </row>
    <row r="47" spans="1:13" s="134" customFormat="1" ht="30" x14ac:dyDescent="0.25">
      <c r="A47" s="30">
        <v>44</v>
      </c>
      <c r="B47" s="123" t="s">
        <v>77</v>
      </c>
      <c r="C47" s="123" t="s">
        <v>432</v>
      </c>
      <c r="D47" s="123" t="s">
        <v>85</v>
      </c>
      <c r="E47" s="123" t="s">
        <v>154</v>
      </c>
      <c r="F47" s="123" t="s">
        <v>20</v>
      </c>
      <c r="G47" s="123" t="s">
        <v>79</v>
      </c>
      <c r="H47" s="123">
        <v>4</v>
      </c>
      <c r="I47" s="123" t="s">
        <v>86</v>
      </c>
      <c r="J47" s="124" t="s">
        <v>444</v>
      </c>
      <c r="K47" s="125" t="s">
        <v>426</v>
      </c>
      <c r="L47" s="126"/>
      <c r="M47" s="133"/>
    </row>
    <row r="48" spans="1:13" s="134" customFormat="1" ht="30" x14ac:dyDescent="0.25">
      <c r="A48" s="30">
        <v>45</v>
      </c>
      <c r="B48" s="123" t="s">
        <v>77</v>
      </c>
      <c r="C48" s="123" t="s">
        <v>242</v>
      </c>
      <c r="D48" s="123" t="s">
        <v>242</v>
      </c>
      <c r="E48" s="123" t="s">
        <v>154</v>
      </c>
      <c r="F48" s="123" t="s">
        <v>20</v>
      </c>
      <c r="G48" s="123" t="s">
        <v>225</v>
      </c>
      <c r="H48" s="123">
        <v>3</v>
      </c>
      <c r="I48" s="123" t="s">
        <v>86</v>
      </c>
      <c r="J48" s="124" t="s">
        <v>81</v>
      </c>
      <c r="K48" s="125" t="s">
        <v>426</v>
      </c>
      <c r="L48" s="126"/>
      <c r="M48" s="133"/>
    </row>
    <row r="49" spans="1:13" s="134" customFormat="1" ht="30" x14ac:dyDescent="0.25">
      <c r="A49" s="30">
        <v>46</v>
      </c>
      <c r="B49" s="123" t="s">
        <v>77</v>
      </c>
      <c r="C49" s="123" t="s">
        <v>242</v>
      </c>
      <c r="D49" s="123" t="s">
        <v>242</v>
      </c>
      <c r="E49" s="123" t="s">
        <v>154</v>
      </c>
      <c r="F49" s="123" t="s">
        <v>20</v>
      </c>
      <c r="G49" s="123" t="s">
        <v>225</v>
      </c>
      <c r="H49" s="123">
        <v>3</v>
      </c>
      <c r="I49" s="123" t="s">
        <v>86</v>
      </c>
      <c r="J49" s="124" t="s">
        <v>430</v>
      </c>
      <c r="K49" s="125" t="s">
        <v>426</v>
      </c>
      <c r="L49" s="126"/>
      <c r="M49" s="133"/>
    </row>
    <row r="50" spans="1:13" s="134" customFormat="1" ht="30" x14ac:dyDescent="0.25">
      <c r="A50" s="30">
        <v>47</v>
      </c>
      <c r="B50" s="123" t="s">
        <v>77</v>
      </c>
      <c r="C50" s="123" t="s">
        <v>242</v>
      </c>
      <c r="D50" s="123" t="s">
        <v>242</v>
      </c>
      <c r="E50" s="123" t="s">
        <v>154</v>
      </c>
      <c r="F50" s="123" t="s">
        <v>20</v>
      </c>
      <c r="G50" s="123" t="s">
        <v>79</v>
      </c>
      <c r="H50" s="123">
        <v>4</v>
      </c>
      <c r="I50" s="123" t="s">
        <v>86</v>
      </c>
      <c r="J50" s="124" t="s">
        <v>81</v>
      </c>
      <c r="K50" s="125" t="s">
        <v>426</v>
      </c>
      <c r="L50" s="126"/>
      <c r="M50" s="133"/>
    </row>
    <row r="51" spans="1:13" s="134" customFormat="1" ht="30.75" thickBot="1" x14ac:dyDescent="0.3">
      <c r="A51" s="30">
        <v>48</v>
      </c>
      <c r="B51" s="16" t="s">
        <v>77</v>
      </c>
      <c r="C51" s="16" t="s">
        <v>242</v>
      </c>
      <c r="D51" s="16" t="s">
        <v>242</v>
      </c>
      <c r="E51" s="120" t="s">
        <v>154</v>
      </c>
      <c r="F51" s="16" t="s">
        <v>20</v>
      </c>
      <c r="G51" s="16" t="s">
        <v>79</v>
      </c>
      <c r="H51" s="16">
        <v>4</v>
      </c>
      <c r="I51" s="16" t="s">
        <v>86</v>
      </c>
      <c r="J51" s="17" t="s">
        <v>430</v>
      </c>
      <c r="K51" s="135" t="s">
        <v>426</v>
      </c>
      <c r="L51" s="136"/>
      <c r="M51" s="133"/>
    </row>
    <row r="52" spans="1:13" ht="45" x14ac:dyDescent="0.25">
      <c r="A52" s="35">
        <v>49</v>
      </c>
      <c r="B52" s="137" t="s">
        <v>87</v>
      </c>
      <c r="C52" s="137" t="s">
        <v>445</v>
      </c>
      <c r="D52" s="137" t="s">
        <v>91</v>
      </c>
      <c r="E52" s="138" t="s">
        <v>446</v>
      </c>
      <c r="F52" s="139" t="s">
        <v>4</v>
      </c>
      <c r="G52" s="139" t="s">
        <v>225</v>
      </c>
      <c r="H52" s="139">
        <v>3</v>
      </c>
      <c r="I52" s="139" t="s">
        <v>80</v>
      </c>
      <c r="J52" s="137" t="s">
        <v>428</v>
      </c>
      <c r="K52" s="140" t="s">
        <v>426</v>
      </c>
      <c r="L52" s="141"/>
    </row>
    <row r="53" spans="1:13" ht="30" x14ac:dyDescent="0.25">
      <c r="A53" s="142">
        <v>50</v>
      </c>
      <c r="B53" s="143" t="s">
        <v>87</v>
      </c>
      <c r="C53" s="143" t="s">
        <v>447</v>
      </c>
      <c r="D53" s="143" t="s">
        <v>91</v>
      </c>
      <c r="E53" s="143" t="s">
        <v>446</v>
      </c>
      <c r="F53" s="144" t="s">
        <v>4</v>
      </c>
      <c r="G53" s="144" t="s">
        <v>225</v>
      </c>
      <c r="H53" s="144">
        <v>3</v>
      </c>
      <c r="I53" s="144" t="s">
        <v>80</v>
      </c>
      <c r="J53" s="143" t="s">
        <v>81</v>
      </c>
      <c r="K53" s="145" t="s">
        <v>426</v>
      </c>
      <c r="L53" s="146"/>
    </row>
    <row r="54" spans="1:13" ht="30" x14ac:dyDescent="0.25">
      <c r="A54" s="142">
        <v>51</v>
      </c>
      <c r="B54" s="143" t="s">
        <v>87</v>
      </c>
      <c r="C54" s="143" t="s">
        <v>448</v>
      </c>
      <c r="D54" s="143" t="s">
        <v>91</v>
      </c>
      <c r="E54" s="143" t="s">
        <v>446</v>
      </c>
      <c r="F54" s="144" t="s">
        <v>4</v>
      </c>
      <c r="G54" s="144" t="s">
        <v>225</v>
      </c>
      <c r="H54" s="144">
        <v>3</v>
      </c>
      <c r="I54" s="144" t="s">
        <v>80</v>
      </c>
      <c r="J54" s="143" t="s">
        <v>428</v>
      </c>
      <c r="K54" s="145" t="s">
        <v>426</v>
      </c>
      <c r="L54" s="146"/>
    </row>
    <row r="55" spans="1:13" ht="45" x14ac:dyDescent="0.25">
      <c r="A55" s="142">
        <v>52</v>
      </c>
      <c r="B55" s="143" t="s">
        <v>87</v>
      </c>
      <c r="C55" s="143" t="s">
        <v>449</v>
      </c>
      <c r="D55" s="143" t="s">
        <v>91</v>
      </c>
      <c r="E55" s="143" t="s">
        <v>446</v>
      </c>
      <c r="F55" s="144" t="s">
        <v>4</v>
      </c>
      <c r="G55" s="144" t="s">
        <v>225</v>
      </c>
      <c r="H55" s="144">
        <v>3</v>
      </c>
      <c r="I55" s="144" t="s">
        <v>80</v>
      </c>
      <c r="J55" s="143" t="s">
        <v>450</v>
      </c>
      <c r="K55" s="145" t="s">
        <v>426</v>
      </c>
      <c r="L55" s="146"/>
    </row>
    <row r="56" spans="1:13" ht="45" x14ac:dyDescent="0.25">
      <c r="A56" s="142">
        <v>53</v>
      </c>
      <c r="B56" s="143" t="s">
        <v>87</v>
      </c>
      <c r="C56" s="143" t="s">
        <v>451</v>
      </c>
      <c r="D56" s="143" t="s">
        <v>91</v>
      </c>
      <c r="E56" s="143" t="s">
        <v>446</v>
      </c>
      <c r="F56" s="144" t="s">
        <v>4</v>
      </c>
      <c r="G56" s="144" t="s">
        <v>225</v>
      </c>
      <c r="H56" s="144">
        <v>3</v>
      </c>
      <c r="I56" s="144" t="s">
        <v>80</v>
      </c>
      <c r="J56" s="143" t="s">
        <v>452</v>
      </c>
      <c r="K56" s="145" t="s">
        <v>426</v>
      </c>
      <c r="L56" s="146"/>
    </row>
    <row r="57" spans="1:13" ht="45" x14ac:dyDescent="0.25">
      <c r="A57" s="142">
        <v>54</v>
      </c>
      <c r="B57" s="143" t="s">
        <v>87</v>
      </c>
      <c r="C57" s="143" t="s">
        <v>453</v>
      </c>
      <c r="D57" s="143" t="s">
        <v>91</v>
      </c>
      <c r="E57" s="143" t="s">
        <v>446</v>
      </c>
      <c r="F57" s="144" t="s">
        <v>4</v>
      </c>
      <c r="G57" s="144" t="s">
        <v>225</v>
      </c>
      <c r="H57" s="144">
        <v>3</v>
      </c>
      <c r="I57" s="144" t="s">
        <v>80</v>
      </c>
      <c r="J57" s="143" t="s">
        <v>81</v>
      </c>
      <c r="K57" s="145" t="s">
        <v>426</v>
      </c>
      <c r="L57" s="146"/>
    </row>
    <row r="58" spans="1:13" ht="45" x14ac:dyDescent="0.25">
      <c r="A58" s="142">
        <v>55</v>
      </c>
      <c r="B58" s="143" t="s">
        <v>87</v>
      </c>
      <c r="C58" s="143" t="s">
        <v>454</v>
      </c>
      <c r="D58" s="143" t="s">
        <v>91</v>
      </c>
      <c r="E58" s="143" t="s">
        <v>446</v>
      </c>
      <c r="F58" s="144" t="s">
        <v>4</v>
      </c>
      <c r="G58" s="144" t="s">
        <v>225</v>
      </c>
      <c r="H58" s="144">
        <v>3</v>
      </c>
      <c r="I58" s="144" t="s">
        <v>80</v>
      </c>
      <c r="J58" s="143" t="s">
        <v>455</v>
      </c>
      <c r="K58" s="145" t="s">
        <v>426</v>
      </c>
      <c r="L58" s="146"/>
    </row>
    <row r="59" spans="1:13" ht="45" x14ac:dyDescent="0.25">
      <c r="A59" s="142">
        <v>56</v>
      </c>
      <c r="B59" s="143" t="s">
        <v>87</v>
      </c>
      <c r="C59" s="143" t="s">
        <v>456</v>
      </c>
      <c r="D59" s="143" t="s">
        <v>88</v>
      </c>
      <c r="E59" s="143" t="s">
        <v>446</v>
      </c>
      <c r="F59" s="144" t="s">
        <v>4</v>
      </c>
      <c r="G59" s="144" t="s">
        <v>225</v>
      </c>
      <c r="H59" s="144">
        <v>3</v>
      </c>
      <c r="I59" s="144" t="s">
        <v>80</v>
      </c>
      <c r="J59" s="143" t="s">
        <v>81</v>
      </c>
      <c r="K59" s="145" t="s">
        <v>426</v>
      </c>
      <c r="L59" s="146"/>
    </row>
    <row r="60" spans="1:13" ht="45" x14ac:dyDescent="0.25">
      <c r="A60" s="142">
        <v>57</v>
      </c>
      <c r="B60" s="143" t="s">
        <v>87</v>
      </c>
      <c r="C60" s="143" t="s">
        <v>306</v>
      </c>
      <c r="D60" s="143" t="s">
        <v>88</v>
      </c>
      <c r="E60" s="143" t="s">
        <v>446</v>
      </c>
      <c r="F60" s="144" t="s">
        <v>4</v>
      </c>
      <c r="G60" s="144" t="s">
        <v>225</v>
      </c>
      <c r="H60" s="144">
        <v>3</v>
      </c>
      <c r="I60" s="144" t="s">
        <v>80</v>
      </c>
      <c r="J60" s="143" t="s">
        <v>81</v>
      </c>
      <c r="K60" s="145" t="s">
        <v>426</v>
      </c>
      <c r="L60" s="146"/>
    </row>
    <row r="61" spans="1:13" ht="45" x14ac:dyDescent="0.25">
      <c r="A61" s="142">
        <v>58</v>
      </c>
      <c r="B61" s="143" t="s">
        <v>87</v>
      </c>
      <c r="C61" s="143" t="s">
        <v>457</v>
      </c>
      <c r="D61" s="143" t="s">
        <v>88</v>
      </c>
      <c r="E61" s="143" t="s">
        <v>446</v>
      </c>
      <c r="F61" s="144" t="s">
        <v>4</v>
      </c>
      <c r="G61" s="144" t="s">
        <v>79</v>
      </c>
      <c r="H61" s="144">
        <v>4</v>
      </c>
      <c r="I61" s="144" t="s">
        <v>80</v>
      </c>
      <c r="J61" s="143" t="s">
        <v>81</v>
      </c>
      <c r="K61" s="147" t="s">
        <v>426</v>
      </c>
      <c r="L61" s="146"/>
    </row>
    <row r="62" spans="1:13" ht="60" x14ac:dyDescent="0.25">
      <c r="A62" s="142">
        <v>59</v>
      </c>
      <c r="B62" s="143" t="s">
        <v>87</v>
      </c>
      <c r="C62" s="143" t="s">
        <v>89</v>
      </c>
      <c r="D62" s="143" t="s">
        <v>90</v>
      </c>
      <c r="E62" s="143" t="s">
        <v>155</v>
      </c>
      <c r="F62" s="144" t="s">
        <v>4</v>
      </c>
      <c r="G62" s="144" t="s">
        <v>225</v>
      </c>
      <c r="H62" s="144" t="s">
        <v>20</v>
      </c>
      <c r="I62" s="144" t="s">
        <v>80</v>
      </c>
      <c r="J62" s="143" t="s">
        <v>81</v>
      </c>
      <c r="K62" s="145" t="s">
        <v>426</v>
      </c>
      <c r="L62" s="146"/>
    </row>
    <row r="63" spans="1:13" ht="60" x14ac:dyDescent="0.25">
      <c r="A63" s="142">
        <v>60</v>
      </c>
      <c r="B63" s="143" t="s">
        <v>87</v>
      </c>
      <c r="C63" s="143" t="s">
        <v>458</v>
      </c>
      <c r="D63" s="143" t="s">
        <v>90</v>
      </c>
      <c r="E63" s="143" t="s">
        <v>155</v>
      </c>
      <c r="F63" s="144" t="s">
        <v>4</v>
      </c>
      <c r="G63" s="144" t="s">
        <v>79</v>
      </c>
      <c r="H63" s="144">
        <v>4</v>
      </c>
      <c r="I63" s="144" t="s">
        <v>80</v>
      </c>
      <c r="J63" s="143" t="s">
        <v>81</v>
      </c>
      <c r="K63" s="147" t="s">
        <v>426</v>
      </c>
      <c r="L63" s="146"/>
    </row>
    <row r="64" spans="1:13" ht="30" x14ac:dyDescent="0.25">
      <c r="A64" s="142">
        <v>61</v>
      </c>
      <c r="B64" s="143" t="s">
        <v>87</v>
      </c>
      <c r="C64" s="143" t="s">
        <v>459</v>
      </c>
      <c r="D64" s="143" t="s">
        <v>459</v>
      </c>
      <c r="E64" s="143" t="s">
        <v>459</v>
      </c>
      <c r="F64" s="144" t="s">
        <v>4</v>
      </c>
      <c r="G64" s="144" t="s">
        <v>225</v>
      </c>
      <c r="H64" s="144">
        <v>3</v>
      </c>
      <c r="I64" s="144" t="s">
        <v>80</v>
      </c>
      <c r="J64" s="143" t="s">
        <v>428</v>
      </c>
      <c r="K64" s="147" t="s">
        <v>426</v>
      </c>
      <c r="L64" s="146"/>
    </row>
    <row r="65" spans="1:12" ht="30" x14ac:dyDescent="0.25">
      <c r="A65" s="142">
        <v>62</v>
      </c>
      <c r="B65" s="143" t="s">
        <v>87</v>
      </c>
      <c r="C65" s="143" t="s">
        <v>252</v>
      </c>
      <c r="D65" s="143" t="s">
        <v>460</v>
      </c>
      <c r="E65" s="143" t="s">
        <v>459</v>
      </c>
      <c r="F65" s="144" t="s">
        <v>4</v>
      </c>
      <c r="G65" s="144" t="s">
        <v>225</v>
      </c>
      <c r="H65" s="144">
        <v>3</v>
      </c>
      <c r="I65" s="144" t="s">
        <v>80</v>
      </c>
      <c r="J65" s="143" t="s">
        <v>81</v>
      </c>
      <c r="K65" s="145" t="s">
        <v>426</v>
      </c>
      <c r="L65" s="146"/>
    </row>
    <row r="66" spans="1:12" ht="30" x14ac:dyDescent="0.25">
      <c r="A66" s="142">
        <v>63</v>
      </c>
      <c r="B66" s="143" t="s">
        <v>87</v>
      </c>
      <c r="C66" s="143" t="s">
        <v>258</v>
      </c>
      <c r="D66" s="143" t="s">
        <v>258</v>
      </c>
      <c r="E66" s="143" t="s">
        <v>461</v>
      </c>
      <c r="F66" s="144" t="s">
        <v>4</v>
      </c>
      <c r="G66" s="144" t="s">
        <v>225</v>
      </c>
      <c r="H66" s="144">
        <v>3</v>
      </c>
      <c r="I66" s="144" t="s">
        <v>80</v>
      </c>
      <c r="J66" s="143" t="s">
        <v>81</v>
      </c>
      <c r="K66" s="145" t="s">
        <v>426</v>
      </c>
      <c r="L66" s="146"/>
    </row>
    <row r="67" spans="1:12" ht="30" x14ac:dyDescent="0.25">
      <c r="A67" s="142">
        <v>64</v>
      </c>
      <c r="B67" s="143" t="s">
        <v>87</v>
      </c>
      <c r="C67" s="143" t="s">
        <v>462</v>
      </c>
      <c r="D67" s="143" t="s">
        <v>258</v>
      </c>
      <c r="E67" s="143" t="s">
        <v>461</v>
      </c>
      <c r="F67" s="144" t="s">
        <v>4</v>
      </c>
      <c r="G67" s="144" t="s">
        <v>79</v>
      </c>
      <c r="H67" s="144">
        <v>4</v>
      </c>
      <c r="I67" s="144" t="s">
        <v>80</v>
      </c>
      <c r="J67" s="143" t="s">
        <v>81</v>
      </c>
      <c r="K67" s="147" t="s">
        <v>426</v>
      </c>
      <c r="L67" s="146"/>
    </row>
    <row r="68" spans="1:12" ht="30" x14ac:dyDescent="0.25">
      <c r="A68" s="142">
        <v>65</v>
      </c>
      <c r="B68" s="143" t="s">
        <v>87</v>
      </c>
      <c r="C68" s="143" t="s">
        <v>463</v>
      </c>
      <c r="D68" s="143" t="s">
        <v>463</v>
      </c>
      <c r="E68" s="143" t="s">
        <v>461</v>
      </c>
      <c r="F68" s="144" t="s">
        <v>4</v>
      </c>
      <c r="G68" s="144" t="s">
        <v>79</v>
      </c>
      <c r="H68" s="144">
        <v>4</v>
      </c>
      <c r="I68" s="144" t="s">
        <v>80</v>
      </c>
      <c r="J68" s="143" t="s">
        <v>81</v>
      </c>
      <c r="K68" s="147" t="s">
        <v>426</v>
      </c>
      <c r="L68" s="146"/>
    </row>
    <row r="69" spans="1:12" ht="75" x14ac:dyDescent="0.25">
      <c r="A69" s="142">
        <v>66</v>
      </c>
      <c r="B69" s="143" t="s">
        <v>87</v>
      </c>
      <c r="C69" s="143" t="s">
        <v>253</v>
      </c>
      <c r="D69" s="143" t="s">
        <v>464</v>
      </c>
      <c r="E69" s="143" t="s">
        <v>465</v>
      </c>
      <c r="F69" s="144" t="s">
        <v>4</v>
      </c>
      <c r="G69" s="144" t="s">
        <v>225</v>
      </c>
      <c r="H69" s="144">
        <v>3</v>
      </c>
      <c r="I69" s="144" t="s">
        <v>80</v>
      </c>
      <c r="J69" s="143" t="s">
        <v>466</v>
      </c>
      <c r="K69" s="145" t="s">
        <v>426</v>
      </c>
      <c r="L69" s="146"/>
    </row>
    <row r="70" spans="1:12" ht="30" x14ac:dyDescent="0.25">
      <c r="A70" s="142">
        <v>67</v>
      </c>
      <c r="B70" s="143" t="s">
        <v>87</v>
      </c>
      <c r="C70" s="143" t="s">
        <v>467</v>
      </c>
      <c r="D70" s="143" t="s">
        <v>468</v>
      </c>
      <c r="E70" s="143" t="s">
        <v>465</v>
      </c>
      <c r="F70" s="144" t="s">
        <v>4</v>
      </c>
      <c r="G70" s="144" t="s">
        <v>225</v>
      </c>
      <c r="H70" s="144">
        <v>3</v>
      </c>
      <c r="I70" s="144" t="s">
        <v>80</v>
      </c>
      <c r="J70" s="143" t="s">
        <v>469</v>
      </c>
      <c r="K70" s="145" t="s">
        <v>426</v>
      </c>
      <c r="L70" s="146"/>
    </row>
    <row r="71" spans="1:12" ht="30" x14ac:dyDescent="0.25">
      <c r="A71" s="142">
        <v>68</v>
      </c>
      <c r="B71" s="143" t="s">
        <v>87</v>
      </c>
      <c r="C71" s="143" t="s">
        <v>309</v>
      </c>
      <c r="D71" s="143" t="s">
        <v>468</v>
      </c>
      <c r="E71" s="143" t="s">
        <v>465</v>
      </c>
      <c r="F71" s="144" t="s">
        <v>4</v>
      </c>
      <c r="G71" s="144" t="s">
        <v>79</v>
      </c>
      <c r="H71" s="144">
        <v>4</v>
      </c>
      <c r="I71" s="144" t="s">
        <v>80</v>
      </c>
      <c r="J71" s="143" t="s">
        <v>428</v>
      </c>
      <c r="K71" s="147" t="s">
        <v>426</v>
      </c>
      <c r="L71" s="146"/>
    </row>
    <row r="72" spans="1:12" ht="30" x14ac:dyDescent="0.25">
      <c r="A72" s="142">
        <v>69</v>
      </c>
      <c r="B72" s="143" t="s">
        <v>87</v>
      </c>
      <c r="C72" s="143" t="s">
        <v>470</v>
      </c>
      <c r="D72" s="143" t="s">
        <v>468</v>
      </c>
      <c r="E72" s="143" t="s">
        <v>465</v>
      </c>
      <c r="F72" s="144" t="s">
        <v>4</v>
      </c>
      <c r="G72" s="144" t="s">
        <v>225</v>
      </c>
      <c r="H72" s="144">
        <v>3</v>
      </c>
      <c r="I72" s="144" t="s">
        <v>80</v>
      </c>
      <c r="J72" s="143" t="s">
        <v>428</v>
      </c>
      <c r="K72" s="145" t="s">
        <v>426</v>
      </c>
      <c r="L72" s="146"/>
    </row>
    <row r="73" spans="1:12" ht="30" x14ac:dyDescent="0.25">
      <c r="A73" s="142">
        <v>70</v>
      </c>
      <c r="B73" s="143" t="s">
        <v>87</v>
      </c>
      <c r="C73" s="143" t="s">
        <v>471</v>
      </c>
      <c r="D73" s="143" t="s">
        <v>468</v>
      </c>
      <c r="E73" s="143" t="s">
        <v>465</v>
      </c>
      <c r="F73" s="144" t="s">
        <v>4</v>
      </c>
      <c r="G73" s="144" t="s">
        <v>225</v>
      </c>
      <c r="H73" s="144">
        <v>3</v>
      </c>
      <c r="I73" s="144" t="s">
        <v>80</v>
      </c>
      <c r="J73" s="143" t="s">
        <v>450</v>
      </c>
      <c r="K73" s="145" t="s">
        <v>426</v>
      </c>
      <c r="L73" s="146"/>
    </row>
    <row r="74" spans="1:12" ht="30" x14ac:dyDescent="0.25">
      <c r="A74" s="142">
        <v>71</v>
      </c>
      <c r="B74" s="143" t="s">
        <v>87</v>
      </c>
      <c r="C74" s="143" t="s">
        <v>259</v>
      </c>
      <c r="D74" s="143" t="s">
        <v>468</v>
      </c>
      <c r="E74" s="143" t="s">
        <v>465</v>
      </c>
      <c r="F74" s="144" t="s">
        <v>4</v>
      </c>
      <c r="G74" s="144" t="s">
        <v>225</v>
      </c>
      <c r="H74" s="144">
        <v>3</v>
      </c>
      <c r="I74" s="144" t="s">
        <v>80</v>
      </c>
      <c r="J74" s="143" t="s">
        <v>452</v>
      </c>
      <c r="K74" s="145" t="s">
        <v>426</v>
      </c>
      <c r="L74" s="146"/>
    </row>
    <row r="75" spans="1:12" ht="30" x14ac:dyDescent="0.25">
      <c r="A75" s="142">
        <v>72</v>
      </c>
      <c r="B75" s="143" t="s">
        <v>87</v>
      </c>
      <c r="C75" s="143" t="s">
        <v>472</v>
      </c>
      <c r="D75" s="143" t="s">
        <v>468</v>
      </c>
      <c r="E75" s="143" t="s">
        <v>465</v>
      </c>
      <c r="F75" s="144" t="s">
        <v>4</v>
      </c>
      <c r="G75" s="144" t="s">
        <v>79</v>
      </c>
      <c r="H75" s="144">
        <v>4</v>
      </c>
      <c r="I75" s="144" t="s">
        <v>80</v>
      </c>
      <c r="J75" s="143" t="s">
        <v>473</v>
      </c>
      <c r="K75" s="147" t="s">
        <v>426</v>
      </c>
      <c r="L75" s="146"/>
    </row>
    <row r="76" spans="1:12" ht="30" x14ac:dyDescent="0.25">
      <c r="A76" s="142">
        <v>73</v>
      </c>
      <c r="B76" s="143" t="s">
        <v>87</v>
      </c>
      <c r="C76" s="143" t="s">
        <v>474</v>
      </c>
      <c r="D76" s="143" t="s">
        <v>468</v>
      </c>
      <c r="E76" s="143" t="s">
        <v>465</v>
      </c>
      <c r="F76" s="144" t="s">
        <v>4</v>
      </c>
      <c r="G76" s="144" t="s">
        <v>225</v>
      </c>
      <c r="H76" s="144">
        <v>3</v>
      </c>
      <c r="I76" s="144" t="s">
        <v>80</v>
      </c>
      <c r="J76" s="143" t="s">
        <v>452</v>
      </c>
      <c r="K76" s="145" t="s">
        <v>426</v>
      </c>
      <c r="L76" s="146"/>
    </row>
    <row r="77" spans="1:12" ht="30" x14ac:dyDescent="0.25">
      <c r="A77" s="142">
        <v>74</v>
      </c>
      <c r="B77" s="143" t="s">
        <v>87</v>
      </c>
      <c r="C77" s="143" t="s">
        <v>263</v>
      </c>
      <c r="D77" s="143" t="s">
        <v>468</v>
      </c>
      <c r="E77" s="143" t="s">
        <v>465</v>
      </c>
      <c r="F77" s="144" t="s">
        <v>4</v>
      </c>
      <c r="G77" s="144" t="s">
        <v>225</v>
      </c>
      <c r="H77" s="144">
        <v>3</v>
      </c>
      <c r="I77" s="144" t="s">
        <v>80</v>
      </c>
      <c r="J77" s="143" t="s">
        <v>475</v>
      </c>
      <c r="K77" s="145" t="s">
        <v>426</v>
      </c>
      <c r="L77" s="148"/>
    </row>
    <row r="78" spans="1:12" ht="30" x14ac:dyDescent="0.25">
      <c r="A78" s="142">
        <v>75</v>
      </c>
      <c r="B78" s="143" t="s">
        <v>87</v>
      </c>
      <c r="C78" s="143" t="s">
        <v>476</v>
      </c>
      <c r="D78" s="143" t="s">
        <v>468</v>
      </c>
      <c r="E78" s="143" t="s">
        <v>465</v>
      </c>
      <c r="F78" s="144" t="s">
        <v>4</v>
      </c>
      <c r="G78" s="144" t="s">
        <v>225</v>
      </c>
      <c r="H78" s="144">
        <v>3</v>
      </c>
      <c r="I78" s="144" t="s">
        <v>80</v>
      </c>
      <c r="J78" s="143" t="s">
        <v>475</v>
      </c>
      <c r="K78" s="145" t="s">
        <v>426</v>
      </c>
      <c r="L78" s="148"/>
    </row>
    <row r="79" spans="1:12" ht="30" x14ac:dyDescent="0.25">
      <c r="A79" s="142">
        <v>76</v>
      </c>
      <c r="B79" s="143" t="s">
        <v>87</v>
      </c>
      <c r="C79" s="143" t="s">
        <v>265</v>
      </c>
      <c r="D79" s="143" t="s">
        <v>468</v>
      </c>
      <c r="E79" s="143" t="s">
        <v>465</v>
      </c>
      <c r="F79" s="144" t="s">
        <v>4</v>
      </c>
      <c r="G79" s="144" t="s">
        <v>225</v>
      </c>
      <c r="H79" s="144">
        <v>3</v>
      </c>
      <c r="I79" s="144" t="s">
        <v>80</v>
      </c>
      <c r="J79" s="143" t="s">
        <v>455</v>
      </c>
      <c r="K79" s="145" t="s">
        <v>426</v>
      </c>
      <c r="L79" s="146"/>
    </row>
    <row r="80" spans="1:12" ht="30" x14ac:dyDescent="0.25">
      <c r="A80" s="142">
        <v>77</v>
      </c>
      <c r="B80" s="143" t="s">
        <v>87</v>
      </c>
      <c r="C80" s="143" t="s">
        <v>265</v>
      </c>
      <c r="D80" s="143" t="s">
        <v>468</v>
      </c>
      <c r="E80" s="143" t="s">
        <v>465</v>
      </c>
      <c r="F80" s="144" t="s">
        <v>4</v>
      </c>
      <c r="G80" s="144" t="s">
        <v>79</v>
      </c>
      <c r="H80" s="144">
        <v>4</v>
      </c>
      <c r="I80" s="144" t="s">
        <v>80</v>
      </c>
      <c r="J80" s="145" t="s">
        <v>81</v>
      </c>
      <c r="K80" s="147" t="s">
        <v>426</v>
      </c>
      <c r="L80" s="148"/>
    </row>
    <row r="81" spans="1:13" ht="30" x14ac:dyDescent="0.25">
      <c r="A81" s="142">
        <v>78</v>
      </c>
      <c r="B81" s="143" t="s">
        <v>87</v>
      </c>
      <c r="C81" s="143" t="s">
        <v>477</v>
      </c>
      <c r="D81" s="143" t="s">
        <v>468</v>
      </c>
      <c r="E81" s="143" t="s">
        <v>465</v>
      </c>
      <c r="F81" s="144" t="s">
        <v>4</v>
      </c>
      <c r="G81" s="144" t="s">
        <v>225</v>
      </c>
      <c r="H81" s="144">
        <v>3</v>
      </c>
      <c r="I81" s="144" t="s">
        <v>80</v>
      </c>
      <c r="J81" s="143" t="s">
        <v>455</v>
      </c>
      <c r="K81" s="145" t="s">
        <v>426</v>
      </c>
      <c r="L81" s="146"/>
    </row>
    <row r="82" spans="1:13" ht="30" x14ac:dyDescent="0.25">
      <c r="A82" s="142">
        <v>79</v>
      </c>
      <c r="B82" s="143" t="s">
        <v>87</v>
      </c>
      <c r="C82" s="143" t="s">
        <v>478</v>
      </c>
      <c r="D82" s="143" t="s">
        <v>468</v>
      </c>
      <c r="E82" s="143" t="s">
        <v>465</v>
      </c>
      <c r="F82" s="144" t="s">
        <v>4</v>
      </c>
      <c r="G82" s="144" t="s">
        <v>225</v>
      </c>
      <c r="H82" s="144">
        <v>3</v>
      </c>
      <c r="I82" s="144" t="s">
        <v>80</v>
      </c>
      <c r="J82" s="143" t="s">
        <v>479</v>
      </c>
      <c r="K82" s="145" t="s">
        <v>426</v>
      </c>
      <c r="L82" s="146"/>
    </row>
    <row r="83" spans="1:13" ht="30" x14ac:dyDescent="0.25">
      <c r="A83" s="142">
        <v>80</v>
      </c>
      <c r="B83" s="143" t="s">
        <v>87</v>
      </c>
      <c r="C83" s="143" t="s">
        <v>480</v>
      </c>
      <c r="D83" s="143" t="s">
        <v>468</v>
      </c>
      <c r="E83" s="143" t="s">
        <v>465</v>
      </c>
      <c r="F83" s="144" t="s">
        <v>4</v>
      </c>
      <c r="G83" s="144" t="s">
        <v>225</v>
      </c>
      <c r="H83" s="144">
        <v>3</v>
      </c>
      <c r="I83" s="144" t="s">
        <v>80</v>
      </c>
      <c r="J83" s="143" t="s">
        <v>452</v>
      </c>
      <c r="K83" s="147" t="s">
        <v>426</v>
      </c>
      <c r="L83" s="146"/>
    </row>
    <row r="84" spans="1:13" ht="30" x14ac:dyDescent="0.25">
      <c r="A84" s="142">
        <v>81</v>
      </c>
      <c r="B84" s="143" t="s">
        <v>87</v>
      </c>
      <c r="C84" s="143" t="s">
        <v>261</v>
      </c>
      <c r="D84" s="143" t="s">
        <v>468</v>
      </c>
      <c r="E84" s="143" t="s">
        <v>465</v>
      </c>
      <c r="F84" s="144" t="s">
        <v>4</v>
      </c>
      <c r="G84" s="144" t="s">
        <v>225</v>
      </c>
      <c r="H84" s="144">
        <v>3</v>
      </c>
      <c r="I84" s="144" t="s">
        <v>80</v>
      </c>
      <c r="J84" s="143" t="s">
        <v>428</v>
      </c>
      <c r="K84" s="147" t="s">
        <v>426</v>
      </c>
      <c r="L84" s="146"/>
      <c r="M84" s="149"/>
    </row>
    <row r="85" spans="1:13" ht="60" x14ac:dyDescent="0.25">
      <c r="A85" s="142">
        <v>82</v>
      </c>
      <c r="B85" s="143" t="s">
        <v>87</v>
      </c>
      <c r="C85" s="143" t="s">
        <v>481</v>
      </c>
      <c r="D85" s="143" t="s">
        <v>468</v>
      </c>
      <c r="E85" s="143" t="s">
        <v>465</v>
      </c>
      <c r="F85" s="144" t="s">
        <v>4</v>
      </c>
      <c r="G85" s="144" t="s">
        <v>225</v>
      </c>
      <c r="H85" s="144">
        <v>3</v>
      </c>
      <c r="I85" s="144" t="s">
        <v>80</v>
      </c>
      <c r="J85" s="150" t="s">
        <v>482</v>
      </c>
      <c r="K85" s="147" t="s">
        <v>426</v>
      </c>
      <c r="L85" s="146"/>
      <c r="M85" s="149"/>
    </row>
    <row r="86" spans="1:13" ht="30" x14ac:dyDescent="0.25">
      <c r="A86" s="142">
        <v>83</v>
      </c>
      <c r="B86" s="143" t="s">
        <v>87</v>
      </c>
      <c r="C86" s="143" t="s">
        <v>276</v>
      </c>
      <c r="D86" s="143" t="s">
        <v>483</v>
      </c>
      <c r="E86" s="143" t="s">
        <v>484</v>
      </c>
      <c r="F86" s="144" t="s">
        <v>4</v>
      </c>
      <c r="G86" s="144" t="s">
        <v>225</v>
      </c>
      <c r="H86" s="144">
        <v>3</v>
      </c>
      <c r="I86" s="144" t="s">
        <v>80</v>
      </c>
      <c r="J86" s="143" t="s">
        <v>428</v>
      </c>
      <c r="K86" s="147" t="s">
        <v>426</v>
      </c>
      <c r="L86" s="146"/>
      <c r="M86" s="149"/>
    </row>
    <row r="87" spans="1:13" ht="30" x14ac:dyDescent="0.25">
      <c r="A87" s="142">
        <v>84</v>
      </c>
      <c r="B87" s="143" t="s">
        <v>87</v>
      </c>
      <c r="C87" s="143" t="s">
        <v>255</v>
      </c>
      <c r="D87" s="143" t="s">
        <v>485</v>
      </c>
      <c r="E87" s="143" t="s">
        <v>461</v>
      </c>
      <c r="F87" s="144" t="s">
        <v>4</v>
      </c>
      <c r="G87" s="144" t="s">
        <v>225</v>
      </c>
      <c r="H87" s="144">
        <v>3</v>
      </c>
      <c r="I87" s="144" t="s">
        <v>80</v>
      </c>
      <c r="J87" s="143" t="s">
        <v>428</v>
      </c>
      <c r="K87" s="147" t="s">
        <v>426</v>
      </c>
      <c r="L87" s="146"/>
      <c r="M87" s="149"/>
    </row>
    <row r="88" spans="1:13" ht="45" x14ac:dyDescent="0.25">
      <c r="A88" s="142">
        <v>85</v>
      </c>
      <c r="B88" s="143" t="s">
        <v>87</v>
      </c>
      <c r="C88" s="143" t="s">
        <v>273</v>
      </c>
      <c r="D88" s="143" t="s">
        <v>486</v>
      </c>
      <c r="E88" s="143" t="s">
        <v>487</v>
      </c>
      <c r="F88" s="144" t="s">
        <v>4</v>
      </c>
      <c r="G88" s="144" t="s">
        <v>225</v>
      </c>
      <c r="H88" s="144">
        <v>3</v>
      </c>
      <c r="I88" s="144" t="s">
        <v>80</v>
      </c>
      <c r="J88" s="145" t="s">
        <v>428</v>
      </c>
      <c r="K88" s="147" t="s">
        <v>426</v>
      </c>
      <c r="L88" s="146"/>
    </row>
    <row r="89" spans="1:13" ht="45" x14ac:dyDescent="0.25">
      <c r="A89" s="142">
        <v>86</v>
      </c>
      <c r="B89" s="143" t="s">
        <v>87</v>
      </c>
      <c r="C89" s="143" t="s">
        <v>488</v>
      </c>
      <c r="D89" s="143" t="s">
        <v>489</v>
      </c>
      <c r="E89" s="143" t="s">
        <v>487</v>
      </c>
      <c r="F89" s="144" t="s">
        <v>4</v>
      </c>
      <c r="G89" s="144" t="s">
        <v>225</v>
      </c>
      <c r="H89" s="144">
        <v>3</v>
      </c>
      <c r="I89" s="144" t="s">
        <v>80</v>
      </c>
      <c r="J89" s="145" t="s">
        <v>428</v>
      </c>
      <c r="K89" s="147" t="s">
        <v>426</v>
      </c>
      <c r="L89" s="146"/>
    </row>
    <row r="90" spans="1:13" ht="45" x14ac:dyDescent="0.25">
      <c r="A90" s="142">
        <v>87</v>
      </c>
      <c r="B90" s="143" t="s">
        <v>87</v>
      </c>
      <c r="C90" s="143" t="s">
        <v>275</v>
      </c>
      <c r="D90" s="143" t="s">
        <v>490</v>
      </c>
      <c r="E90" s="143" t="s">
        <v>491</v>
      </c>
      <c r="F90" s="144" t="s">
        <v>4</v>
      </c>
      <c r="G90" s="144" t="s">
        <v>225</v>
      </c>
      <c r="H90" s="144">
        <v>3</v>
      </c>
      <c r="I90" s="144" t="s">
        <v>80</v>
      </c>
      <c r="J90" s="145" t="s">
        <v>428</v>
      </c>
      <c r="K90" s="147" t="s">
        <v>426</v>
      </c>
      <c r="L90" s="146"/>
    </row>
    <row r="91" spans="1:13" ht="30" x14ac:dyDescent="0.25">
      <c r="A91" s="142">
        <v>88</v>
      </c>
      <c r="B91" s="143" t="s">
        <v>87</v>
      </c>
      <c r="C91" s="143" t="s">
        <v>492</v>
      </c>
      <c r="D91" s="143" t="s">
        <v>493</v>
      </c>
      <c r="E91" s="143" t="s">
        <v>494</v>
      </c>
      <c r="F91" s="144" t="s">
        <v>4</v>
      </c>
      <c r="G91" s="144" t="s">
        <v>225</v>
      </c>
      <c r="H91" s="144">
        <v>3</v>
      </c>
      <c r="I91" s="144" t="s">
        <v>80</v>
      </c>
      <c r="J91" s="145" t="s">
        <v>81</v>
      </c>
      <c r="K91" s="147" t="s">
        <v>426</v>
      </c>
      <c r="L91" s="146"/>
    </row>
    <row r="92" spans="1:13" ht="45" x14ac:dyDescent="0.25">
      <c r="A92" s="142">
        <v>89</v>
      </c>
      <c r="B92" s="143" t="s">
        <v>87</v>
      </c>
      <c r="C92" s="143" t="s">
        <v>495</v>
      </c>
      <c r="D92" s="143" t="s">
        <v>496</v>
      </c>
      <c r="E92" s="143" t="s">
        <v>497</v>
      </c>
      <c r="F92" s="144" t="s">
        <v>4</v>
      </c>
      <c r="G92" s="144" t="s">
        <v>225</v>
      </c>
      <c r="H92" s="144">
        <v>3</v>
      </c>
      <c r="I92" s="144" t="s">
        <v>80</v>
      </c>
      <c r="J92" s="145" t="s">
        <v>452</v>
      </c>
      <c r="K92" s="147" t="s">
        <v>426</v>
      </c>
      <c r="L92" s="146"/>
    </row>
    <row r="93" spans="1:13" ht="45" x14ac:dyDescent="0.25">
      <c r="A93" s="142">
        <v>90</v>
      </c>
      <c r="B93" s="143" t="s">
        <v>87</v>
      </c>
      <c r="C93" s="143" t="s">
        <v>498</v>
      </c>
      <c r="D93" s="143" t="s">
        <v>499</v>
      </c>
      <c r="E93" s="143" t="s">
        <v>500</v>
      </c>
      <c r="F93" s="144" t="s">
        <v>4</v>
      </c>
      <c r="G93" s="144" t="s">
        <v>225</v>
      </c>
      <c r="H93" s="144">
        <v>3</v>
      </c>
      <c r="I93" s="144" t="s">
        <v>80</v>
      </c>
      <c r="J93" s="145" t="s">
        <v>501</v>
      </c>
      <c r="K93" s="147" t="s">
        <v>426</v>
      </c>
      <c r="L93" s="146"/>
    </row>
    <row r="94" spans="1:13" ht="30" x14ac:dyDescent="0.25">
      <c r="A94" s="142">
        <v>91</v>
      </c>
      <c r="B94" s="143" t="s">
        <v>87</v>
      </c>
      <c r="C94" s="143" t="s">
        <v>277</v>
      </c>
      <c r="D94" s="143" t="s">
        <v>502</v>
      </c>
      <c r="E94" s="143" t="s">
        <v>494</v>
      </c>
      <c r="F94" s="144" t="s">
        <v>4</v>
      </c>
      <c r="G94" s="144" t="s">
        <v>225</v>
      </c>
      <c r="H94" s="144">
        <v>3</v>
      </c>
      <c r="I94" s="144" t="s">
        <v>80</v>
      </c>
      <c r="J94" s="145" t="s">
        <v>428</v>
      </c>
      <c r="K94" s="147" t="s">
        <v>426</v>
      </c>
      <c r="L94" s="146"/>
    </row>
    <row r="95" spans="1:13" ht="45" x14ac:dyDescent="0.25">
      <c r="A95" s="142">
        <v>92</v>
      </c>
      <c r="B95" s="143" t="s">
        <v>87</v>
      </c>
      <c r="C95" s="143" t="s">
        <v>503</v>
      </c>
      <c r="D95" s="143" t="s">
        <v>499</v>
      </c>
      <c r="E95" s="143" t="s">
        <v>500</v>
      </c>
      <c r="F95" s="144" t="s">
        <v>4</v>
      </c>
      <c r="G95" s="144" t="s">
        <v>225</v>
      </c>
      <c r="H95" s="144">
        <v>3</v>
      </c>
      <c r="I95" s="144" t="s">
        <v>80</v>
      </c>
      <c r="J95" s="145" t="s">
        <v>504</v>
      </c>
      <c r="K95" s="147" t="s">
        <v>426</v>
      </c>
      <c r="L95" s="146"/>
    </row>
    <row r="96" spans="1:13" ht="45" x14ac:dyDescent="0.25">
      <c r="A96" s="142">
        <v>93</v>
      </c>
      <c r="B96" s="143" t="s">
        <v>87</v>
      </c>
      <c r="C96" s="143" t="s">
        <v>278</v>
      </c>
      <c r="D96" s="143" t="s">
        <v>499</v>
      </c>
      <c r="E96" s="143" t="s">
        <v>500</v>
      </c>
      <c r="F96" s="144" t="s">
        <v>4</v>
      </c>
      <c r="G96" s="144" t="s">
        <v>225</v>
      </c>
      <c r="H96" s="144">
        <v>3</v>
      </c>
      <c r="I96" s="144" t="s">
        <v>80</v>
      </c>
      <c r="J96" s="145" t="s">
        <v>505</v>
      </c>
      <c r="K96" s="147" t="s">
        <v>426</v>
      </c>
      <c r="L96" s="146"/>
    </row>
    <row r="97" spans="1:13" ht="45" x14ac:dyDescent="0.25">
      <c r="A97" s="142">
        <v>94</v>
      </c>
      <c r="B97" s="143" t="s">
        <v>87</v>
      </c>
      <c r="C97" s="143" t="s">
        <v>312</v>
      </c>
      <c r="D97" s="143" t="s">
        <v>490</v>
      </c>
      <c r="E97" s="143" t="s">
        <v>491</v>
      </c>
      <c r="F97" s="144" t="s">
        <v>4</v>
      </c>
      <c r="G97" s="144" t="s">
        <v>225</v>
      </c>
      <c r="H97" s="144">
        <v>3</v>
      </c>
      <c r="I97" s="144" t="s">
        <v>80</v>
      </c>
      <c r="J97" s="145" t="s">
        <v>450</v>
      </c>
      <c r="K97" s="147" t="s">
        <v>426</v>
      </c>
      <c r="L97" s="146"/>
    </row>
    <row r="98" spans="1:13" ht="45" x14ac:dyDescent="0.25">
      <c r="A98" s="142">
        <v>95</v>
      </c>
      <c r="B98" s="143" t="s">
        <v>87</v>
      </c>
      <c r="C98" s="143" t="s">
        <v>506</v>
      </c>
      <c r="D98" s="143" t="s">
        <v>507</v>
      </c>
      <c r="E98" s="143" t="s">
        <v>508</v>
      </c>
      <c r="F98" s="144" t="s">
        <v>4</v>
      </c>
      <c r="G98" s="144" t="s">
        <v>225</v>
      </c>
      <c r="H98" s="144">
        <v>3</v>
      </c>
      <c r="I98" s="144" t="s">
        <v>80</v>
      </c>
      <c r="J98" s="145" t="s">
        <v>452</v>
      </c>
      <c r="K98" s="147" t="s">
        <v>426</v>
      </c>
      <c r="L98" s="146"/>
    </row>
    <row r="99" spans="1:13" ht="45" x14ac:dyDescent="0.25">
      <c r="A99" s="142">
        <v>96</v>
      </c>
      <c r="B99" s="143" t="s">
        <v>87</v>
      </c>
      <c r="C99" s="143" t="s">
        <v>279</v>
      </c>
      <c r="D99" s="143" t="s">
        <v>507</v>
      </c>
      <c r="E99" s="143" t="s">
        <v>508</v>
      </c>
      <c r="F99" s="144" t="s">
        <v>4</v>
      </c>
      <c r="G99" s="144" t="s">
        <v>225</v>
      </c>
      <c r="H99" s="144">
        <v>3</v>
      </c>
      <c r="I99" s="144" t="s">
        <v>80</v>
      </c>
      <c r="J99" s="145" t="s">
        <v>455</v>
      </c>
      <c r="K99" s="147" t="s">
        <v>426</v>
      </c>
      <c r="L99" s="146"/>
    </row>
    <row r="100" spans="1:13" ht="60" x14ac:dyDescent="0.25">
      <c r="A100" s="142">
        <v>97</v>
      </c>
      <c r="B100" s="143" t="s">
        <v>87</v>
      </c>
      <c r="C100" s="143" t="s">
        <v>509</v>
      </c>
      <c r="D100" s="143" t="s">
        <v>510</v>
      </c>
      <c r="E100" s="143" t="s">
        <v>511</v>
      </c>
      <c r="F100" s="144" t="s">
        <v>4</v>
      </c>
      <c r="G100" s="144" t="s">
        <v>225</v>
      </c>
      <c r="H100" s="144">
        <v>3</v>
      </c>
      <c r="I100" s="144" t="s">
        <v>80</v>
      </c>
      <c r="J100" s="145" t="s">
        <v>512</v>
      </c>
      <c r="K100" s="147" t="s">
        <v>426</v>
      </c>
      <c r="L100" s="146"/>
    </row>
    <row r="101" spans="1:13" ht="45" x14ac:dyDescent="0.25">
      <c r="A101" s="142">
        <v>98</v>
      </c>
      <c r="B101" s="143" t="s">
        <v>87</v>
      </c>
      <c r="C101" s="143" t="s">
        <v>280</v>
      </c>
      <c r="D101" s="143" t="s">
        <v>513</v>
      </c>
      <c r="E101" s="143" t="s">
        <v>487</v>
      </c>
      <c r="F101" s="144" t="s">
        <v>4</v>
      </c>
      <c r="G101" s="144" t="s">
        <v>225</v>
      </c>
      <c r="H101" s="144">
        <v>3</v>
      </c>
      <c r="I101" s="144" t="s">
        <v>80</v>
      </c>
      <c r="J101" s="145" t="s">
        <v>512</v>
      </c>
      <c r="K101" s="147" t="s">
        <v>426</v>
      </c>
      <c r="L101" s="146"/>
    </row>
    <row r="102" spans="1:13" ht="60" x14ac:dyDescent="0.25">
      <c r="A102" s="142">
        <v>99</v>
      </c>
      <c r="B102" s="143" t="s">
        <v>87</v>
      </c>
      <c r="C102" s="143" t="s">
        <v>514</v>
      </c>
      <c r="D102" s="143" t="s">
        <v>510</v>
      </c>
      <c r="E102" s="143" t="s">
        <v>511</v>
      </c>
      <c r="F102" s="144" t="s">
        <v>4</v>
      </c>
      <c r="G102" s="144" t="s">
        <v>225</v>
      </c>
      <c r="H102" s="144">
        <v>3</v>
      </c>
      <c r="I102" s="144" t="s">
        <v>80</v>
      </c>
      <c r="J102" s="145" t="s">
        <v>450</v>
      </c>
      <c r="K102" s="147" t="s">
        <v>426</v>
      </c>
      <c r="L102" s="146"/>
    </row>
    <row r="103" spans="1:13" ht="45" x14ac:dyDescent="0.25">
      <c r="A103" s="142">
        <v>100</v>
      </c>
      <c r="B103" s="143" t="s">
        <v>87</v>
      </c>
      <c r="C103" s="143" t="s">
        <v>281</v>
      </c>
      <c r="D103" s="143" t="s">
        <v>515</v>
      </c>
      <c r="E103" s="143" t="s">
        <v>491</v>
      </c>
      <c r="F103" s="144" t="s">
        <v>4</v>
      </c>
      <c r="G103" s="144" t="s">
        <v>225</v>
      </c>
      <c r="H103" s="144">
        <v>3</v>
      </c>
      <c r="I103" s="144" t="s">
        <v>80</v>
      </c>
      <c r="J103" s="145" t="s">
        <v>81</v>
      </c>
      <c r="K103" s="147" t="s">
        <v>426</v>
      </c>
      <c r="L103" s="146"/>
    </row>
    <row r="104" spans="1:13" ht="60" x14ac:dyDescent="0.25">
      <c r="A104" s="142">
        <v>101</v>
      </c>
      <c r="B104" s="143" t="s">
        <v>87</v>
      </c>
      <c r="C104" s="143" t="s">
        <v>516</v>
      </c>
      <c r="D104" s="143" t="s">
        <v>510</v>
      </c>
      <c r="E104" s="143" t="s">
        <v>511</v>
      </c>
      <c r="F104" s="144" t="s">
        <v>4</v>
      </c>
      <c r="G104" s="144" t="s">
        <v>225</v>
      </c>
      <c r="H104" s="144">
        <v>3</v>
      </c>
      <c r="I104" s="144" t="s">
        <v>80</v>
      </c>
      <c r="J104" s="145" t="s">
        <v>452</v>
      </c>
      <c r="K104" s="147" t="s">
        <v>426</v>
      </c>
      <c r="L104" s="146"/>
    </row>
    <row r="105" spans="1:13" ht="60" x14ac:dyDescent="0.25">
      <c r="A105" s="142">
        <v>102</v>
      </c>
      <c r="B105" s="143" t="s">
        <v>87</v>
      </c>
      <c r="C105" s="143" t="s">
        <v>517</v>
      </c>
      <c r="D105" s="143" t="s">
        <v>510</v>
      </c>
      <c r="E105" s="143" t="s">
        <v>511</v>
      </c>
      <c r="F105" s="144" t="s">
        <v>4</v>
      </c>
      <c r="G105" s="144" t="s">
        <v>225</v>
      </c>
      <c r="H105" s="144">
        <v>3</v>
      </c>
      <c r="I105" s="144" t="s">
        <v>80</v>
      </c>
      <c r="J105" s="145" t="s">
        <v>455</v>
      </c>
      <c r="K105" s="147" t="s">
        <v>426</v>
      </c>
      <c r="L105" s="146"/>
    </row>
    <row r="106" spans="1:13" ht="30" x14ac:dyDescent="0.25">
      <c r="A106" s="142">
        <v>103</v>
      </c>
      <c r="B106" s="143" t="s">
        <v>87</v>
      </c>
      <c r="C106" s="143" t="s">
        <v>264</v>
      </c>
      <c r="D106" s="143" t="s">
        <v>518</v>
      </c>
      <c r="E106" s="143" t="s">
        <v>156</v>
      </c>
      <c r="F106" s="144" t="s">
        <v>4</v>
      </c>
      <c r="G106" s="144" t="s">
        <v>225</v>
      </c>
      <c r="H106" s="144">
        <v>3</v>
      </c>
      <c r="I106" s="144" t="s">
        <v>80</v>
      </c>
      <c r="J106" s="143" t="s">
        <v>81</v>
      </c>
      <c r="K106" s="147" t="s">
        <v>426</v>
      </c>
      <c r="L106" s="146"/>
    </row>
    <row r="107" spans="1:13" ht="30" x14ac:dyDescent="0.25">
      <c r="A107" s="142">
        <v>104</v>
      </c>
      <c r="B107" s="143" t="s">
        <v>87</v>
      </c>
      <c r="C107" s="143" t="s">
        <v>519</v>
      </c>
      <c r="D107" s="143" t="s">
        <v>519</v>
      </c>
      <c r="E107" s="143" t="s">
        <v>465</v>
      </c>
      <c r="F107" s="144" t="s">
        <v>4</v>
      </c>
      <c r="G107" s="144" t="s">
        <v>225</v>
      </c>
      <c r="H107" s="144">
        <v>3</v>
      </c>
      <c r="I107" s="144" t="s">
        <v>80</v>
      </c>
      <c r="J107" s="143" t="s">
        <v>81</v>
      </c>
      <c r="K107" s="145" t="s">
        <v>426</v>
      </c>
      <c r="L107" s="146"/>
    </row>
    <row r="108" spans="1:13" ht="30" x14ac:dyDescent="0.25">
      <c r="A108" s="142">
        <v>105</v>
      </c>
      <c r="B108" s="143" t="s">
        <v>87</v>
      </c>
      <c r="C108" s="143" t="s">
        <v>254</v>
      </c>
      <c r="D108" s="143" t="s">
        <v>520</v>
      </c>
      <c r="E108" s="143" t="s">
        <v>461</v>
      </c>
      <c r="F108" s="144" t="s">
        <v>4</v>
      </c>
      <c r="G108" s="144" t="s">
        <v>225</v>
      </c>
      <c r="H108" s="144">
        <v>3</v>
      </c>
      <c r="I108" s="144" t="s">
        <v>80</v>
      </c>
      <c r="J108" s="143" t="s">
        <v>81</v>
      </c>
      <c r="K108" s="145" t="s">
        <v>426</v>
      </c>
      <c r="L108" s="146"/>
    </row>
    <row r="109" spans="1:13" ht="60" x14ac:dyDescent="0.25">
      <c r="A109" s="142">
        <v>106</v>
      </c>
      <c r="B109" s="143" t="s">
        <v>87</v>
      </c>
      <c r="C109" s="143" t="s">
        <v>271</v>
      </c>
      <c r="D109" s="143" t="s">
        <v>464</v>
      </c>
      <c r="E109" s="143" t="s">
        <v>465</v>
      </c>
      <c r="F109" s="144" t="s">
        <v>521</v>
      </c>
      <c r="G109" s="144" t="s">
        <v>225</v>
      </c>
      <c r="H109" s="144">
        <v>3</v>
      </c>
      <c r="I109" s="144" t="s">
        <v>80</v>
      </c>
      <c r="J109" s="145" t="s">
        <v>81</v>
      </c>
      <c r="K109" s="145" t="s">
        <v>426</v>
      </c>
      <c r="L109" s="148"/>
    </row>
    <row r="110" spans="1:13" ht="45" x14ac:dyDescent="0.25">
      <c r="A110" s="142">
        <v>107</v>
      </c>
      <c r="B110" s="143" t="s">
        <v>87</v>
      </c>
      <c r="C110" s="143" t="s">
        <v>311</v>
      </c>
      <c r="D110" s="143" t="s">
        <v>258</v>
      </c>
      <c r="E110" s="143" t="s">
        <v>461</v>
      </c>
      <c r="F110" s="144" t="s">
        <v>18</v>
      </c>
      <c r="G110" s="144" t="s">
        <v>225</v>
      </c>
      <c r="H110" s="144">
        <v>2</v>
      </c>
      <c r="I110" s="144" t="s">
        <v>522</v>
      </c>
      <c r="J110" s="145" t="s">
        <v>523</v>
      </c>
      <c r="K110" s="150" t="s">
        <v>426</v>
      </c>
      <c r="L110" s="148" t="s">
        <v>524</v>
      </c>
      <c r="M110" s="149"/>
    </row>
    <row r="111" spans="1:13" ht="45" x14ac:dyDescent="0.25">
      <c r="A111" s="142">
        <v>108</v>
      </c>
      <c r="B111" s="143" t="s">
        <v>87</v>
      </c>
      <c r="C111" s="143" t="s">
        <v>445</v>
      </c>
      <c r="D111" s="143" t="s">
        <v>91</v>
      </c>
      <c r="E111" s="143" t="s">
        <v>446</v>
      </c>
      <c r="F111" s="144" t="s">
        <v>18</v>
      </c>
      <c r="G111" s="144" t="s">
        <v>225</v>
      </c>
      <c r="H111" s="144">
        <v>2</v>
      </c>
      <c r="I111" s="144" t="s">
        <v>522</v>
      </c>
      <c r="J111" s="143" t="s">
        <v>428</v>
      </c>
      <c r="K111" s="145" t="s">
        <v>426</v>
      </c>
      <c r="L111" s="146"/>
    </row>
    <row r="112" spans="1:13" ht="30" x14ac:dyDescent="0.25">
      <c r="A112" s="142">
        <v>109</v>
      </c>
      <c r="B112" s="143" t="s">
        <v>87</v>
      </c>
      <c r="C112" s="143" t="s">
        <v>447</v>
      </c>
      <c r="D112" s="143" t="s">
        <v>91</v>
      </c>
      <c r="E112" s="143" t="s">
        <v>446</v>
      </c>
      <c r="F112" s="144" t="s">
        <v>18</v>
      </c>
      <c r="G112" s="144" t="s">
        <v>225</v>
      </c>
      <c r="H112" s="144">
        <v>2</v>
      </c>
      <c r="I112" s="144" t="s">
        <v>522</v>
      </c>
      <c r="J112" s="143" t="s">
        <v>81</v>
      </c>
      <c r="K112" s="145" t="s">
        <v>426</v>
      </c>
      <c r="L112" s="146"/>
    </row>
    <row r="113" spans="1:12" ht="30" x14ac:dyDescent="0.25">
      <c r="A113" s="142">
        <v>110</v>
      </c>
      <c r="B113" s="143" t="s">
        <v>87</v>
      </c>
      <c r="C113" s="143" t="s">
        <v>448</v>
      </c>
      <c r="D113" s="143" t="s">
        <v>91</v>
      </c>
      <c r="E113" s="143" t="s">
        <v>446</v>
      </c>
      <c r="F113" s="144" t="s">
        <v>18</v>
      </c>
      <c r="G113" s="144" t="s">
        <v>225</v>
      </c>
      <c r="H113" s="144">
        <v>2</v>
      </c>
      <c r="I113" s="144" t="s">
        <v>522</v>
      </c>
      <c r="J113" s="143" t="s">
        <v>428</v>
      </c>
      <c r="K113" s="145" t="s">
        <v>426</v>
      </c>
      <c r="L113" s="146"/>
    </row>
    <row r="114" spans="1:12" ht="45" x14ac:dyDescent="0.25">
      <c r="A114" s="142">
        <v>111</v>
      </c>
      <c r="B114" s="143" t="s">
        <v>87</v>
      </c>
      <c r="C114" s="143" t="s">
        <v>449</v>
      </c>
      <c r="D114" s="143" t="s">
        <v>91</v>
      </c>
      <c r="E114" s="143" t="s">
        <v>446</v>
      </c>
      <c r="F114" s="144" t="s">
        <v>18</v>
      </c>
      <c r="G114" s="144" t="s">
        <v>225</v>
      </c>
      <c r="H114" s="144">
        <v>2</v>
      </c>
      <c r="I114" s="144" t="s">
        <v>522</v>
      </c>
      <c r="J114" s="143" t="s">
        <v>450</v>
      </c>
      <c r="K114" s="145" t="s">
        <v>426</v>
      </c>
      <c r="L114" s="146"/>
    </row>
    <row r="115" spans="1:12" ht="45" x14ac:dyDescent="0.25">
      <c r="A115" s="142">
        <v>112</v>
      </c>
      <c r="B115" s="143" t="s">
        <v>87</v>
      </c>
      <c r="C115" s="143" t="s">
        <v>451</v>
      </c>
      <c r="D115" s="143" t="s">
        <v>91</v>
      </c>
      <c r="E115" s="143" t="s">
        <v>446</v>
      </c>
      <c r="F115" s="144" t="s">
        <v>18</v>
      </c>
      <c r="G115" s="144" t="s">
        <v>225</v>
      </c>
      <c r="H115" s="144">
        <v>2</v>
      </c>
      <c r="I115" s="144" t="s">
        <v>522</v>
      </c>
      <c r="J115" s="143" t="s">
        <v>452</v>
      </c>
      <c r="K115" s="145" t="s">
        <v>426</v>
      </c>
      <c r="L115" s="146"/>
    </row>
    <row r="116" spans="1:12" ht="45" x14ac:dyDescent="0.25">
      <c r="A116" s="142">
        <v>113</v>
      </c>
      <c r="B116" s="143" t="s">
        <v>87</v>
      </c>
      <c r="C116" s="143" t="s">
        <v>454</v>
      </c>
      <c r="D116" s="143" t="s">
        <v>91</v>
      </c>
      <c r="E116" s="143" t="s">
        <v>446</v>
      </c>
      <c r="F116" s="144" t="s">
        <v>18</v>
      </c>
      <c r="G116" s="144" t="s">
        <v>225</v>
      </c>
      <c r="H116" s="144">
        <v>2</v>
      </c>
      <c r="I116" s="144" t="s">
        <v>522</v>
      </c>
      <c r="J116" s="143" t="s">
        <v>455</v>
      </c>
      <c r="K116" s="145" t="s">
        <v>426</v>
      </c>
      <c r="L116" s="146"/>
    </row>
    <row r="117" spans="1:12" ht="45" x14ac:dyDescent="0.25">
      <c r="A117" s="142">
        <v>114</v>
      </c>
      <c r="B117" s="143" t="s">
        <v>87</v>
      </c>
      <c r="C117" s="143" t="s">
        <v>453</v>
      </c>
      <c r="D117" s="143" t="s">
        <v>91</v>
      </c>
      <c r="E117" s="143" t="s">
        <v>446</v>
      </c>
      <c r="F117" s="144" t="s">
        <v>18</v>
      </c>
      <c r="G117" s="144" t="s">
        <v>225</v>
      </c>
      <c r="H117" s="144">
        <v>2</v>
      </c>
      <c r="I117" s="144" t="s">
        <v>522</v>
      </c>
      <c r="J117" s="143" t="s">
        <v>81</v>
      </c>
      <c r="K117" s="145" t="s">
        <v>426</v>
      </c>
      <c r="L117" s="146"/>
    </row>
    <row r="118" spans="1:12" ht="45" x14ac:dyDescent="0.25">
      <c r="A118" s="142">
        <v>115</v>
      </c>
      <c r="B118" s="143" t="s">
        <v>87</v>
      </c>
      <c r="C118" s="143" t="s">
        <v>456</v>
      </c>
      <c r="D118" s="143" t="s">
        <v>88</v>
      </c>
      <c r="E118" s="143" t="s">
        <v>446</v>
      </c>
      <c r="F118" s="144" t="s">
        <v>18</v>
      </c>
      <c r="G118" s="144" t="s">
        <v>225</v>
      </c>
      <c r="H118" s="144">
        <v>2</v>
      </c>
      <c r="I118" s="144" t="s">
        <v>522</v>
      </c>
      <c r="J118" s="143" t="s">
        <v>81</v>
      </c>
      <c r="K118" s="145" t="s">
        <v>426</v>
      </c>
      <c r="L118" s="146"/>
    </row>
    <row r="119" spans="1:12" ht="45" x14ac:dyDescent="0.25">
      <c r="A119" s="142">
        <v>116</v>
      </c>
      <c r="B119" s="143" t="s">
        <v>87</v>
      </c>
      <c r="C119" s="143" t="s">
        <v>525</v>
      </c>
      <c r="D119" s="143" t="s">
        <v>88</v>
      </c>
      <c r="E119" s="143" t="s">
        <v>446</v>
      </c>
      <c r="F119" s="144" t="s">
        <v>18</v>
      </c>
      <c r="G119" s="144" t="s">
        <v>225</v>
      </c>
      <c r="H119" s="144">
        <v>2</v>
      </c>
      <c r="I119" s="144" t="s">
        <v>522</v>
      </c>
      <c r="J119" s="143" t="s">
        <v>81</v>
      </c>
      <c r="K119" s="145" t="s">
        <v>426</v>
      </c>
      <c r="L119" s="146"/>
    </row>
    <row r="120" spans="1:12" ht="45" x14ac:dyDescent="0.25">
      <c r="A120" s="142">
        <v>117</v>
      </c>
      <c r="B120" s="143" t="s">
        <v>87</v>
      </c>
      <c r="C120" s="143" t="s">
        <v>457</v>
      </c>
      <c r="D120" s="143" t="s">
        <v>88</v>
      </c>
      <c r="E120" s="143" t="s">
        <v>446</v>
      </c>
      <c r="F120" s="144" t="s">
        <v>18</v>
      </c>
      <c r="G120" s="144" t="s">
        <v>79</v>
      </c>
      <c r="H120" s="144">
        <v>3</v>
      </c>
      <c r="I120" s="144" t="s">
        <v>522</v>
      </c>
      <c r="J120" s="143" t="s">
        <v>81</v>
      </c>
      <c r="K120" s="147" t="s">
        <v>426</v>
      </c>
      <c r="L120" s="146"/>
    </row>
    <row r="121" spans="1:12" ht="30" x14ac:dyDescent="0.25">
      <c r="A121" s="142">
        <v>118</v>
      </c>
      <c r="B121" s="143" t="s">
        <v>87</v>
      </c>
      <c r="C121" s="143" t="s">
        <v>459</v>
      </c>
      <c r="D121" s="143" t="s">
        <v>459</v>
      </c>
      <c r="E121" s="143" t="s">
        <v>459</v>
      </c>
      <c r="F121" s="144" t="s">
        <v>18</v>
      </c>
      <c r="G121" s="144" t="s">
        <v>225</v>
      </c>
      <c r="H121" s="144">
        <v>3</v>
      </c>
      <c r="I121" s="144" t="s">
        <v>526</v>
      </c>
      <c r="J121" s="143" t="s">
        <v>428</v>
      </c>
      <c r="K121" s="145" t="s">
        <v>426</v>
      </c>
      <c r="L121" s="146"/>
    </row>
    <row r="122" spans="1:12" ht="30" x14ac:dyDescent="0.25">
      <c r="A122" s="142">
        <v>119</v>
      </c>
      <c r="B122" s="143" t="s">
        <v>87</v>
      </c>
      <c r="C122" s="143" t="s">
        <v>252</v>
      </c>
      <c r="D122" s="143" t="s">
        <v>460</v>
      </c>
      <c r="E122" s="143" t="s">
        <v>459</v>
      </c>
      <c r="F122" s="144" t="s">
        <v>18</v>
      </c>
      <c r="G122" s="144" t="s">
        <v>225</v>
      </c>
      <c r="H122" s="144">
        <v>2</v>
      </c>
      <c r="I122" s="144" t="s">
        <v>522</v>
      </c>
      <c r="J122" s="143" t="s">
        <v>81</v>
      </c>
      <c r="K122" s="145" t="s">
        <v>426</v>
      </c>
      <c r="L122" s="146"/>
    </row>
    <row r="123" spans="1:12" ht="30" x14ac:dyDescent="0.25">
      <c r="A123" s="142">
        <v>120</v>
      </c>
      <c r="B123" s="143" t="s">
        <v>87</v>
      </c>
      <c r="C123" s="143" t="s">
        <v>258</v>
      </c>
      <c r="D123" s="143" t="s">
        <v>258</v>
      </c>
      <c r="E123" s="143" t="s">
        <v>461</v>
      </c>
      <c r="F123" s="144" t="s">
        <v>18</v>
      </c>
      <c r="G123" s="144" t="s">
        <v>225</v>
      </c>
      <c r="H123" s="144">
        <v>2</v>
      </c>
      <c r="I123" s="144" t="s">
        <v>522</v>
      </c>
      <c r="J123" s="143" t="s">
        <v>81</v>
      </c>
      <c r="K123" s="145" t="s">
        <v>426</v>
      </c>
      <c r="L123" s="146"/>
    </row>
    <row r="124" spans="1:12" ht="30" x14ac:dyDescent="0.25">
      <c r="A124" s="142">
        <v>121</v>
      </c>
      <c r="B124" s="143" t="s">
        <v>87</v>
      </c>
      <c r="C124" s="143" t="s">
        <v>462</v>
      </c>
      <c r="D124" s="143" t="s">
        <v>258</v>
      </c>
      <c r="E124" s="143" t="s">
        <v>461</v>
      </c>
      <c r="F124" s="144" t="s">
        <v>18</v>
      </c>
      <c r="G124" s="144" t="s">
        <v>79</v>
      </c>
      <c r="H124" s="144">
        <v>3</v>
      </c>
      <c r="I124" s="144" t="s">
        <v>522</v>
      </c>
      <c r="J124" s="143" t="s">
        <v>81</v>
      </c>
      <c r="K124" s="147" t="s">
        <v>426</v>
      </c>
      <c r="L124" s="146"/>
    </row>
    <row r="125" spans="1:12" ht="75" x14ac:dyDescent="0.25">
      <c r="A125" s="142">
        <v>122</v>
      </c>
      <c r="B125" s="143" t="s">
        <v>87</v>
      </c>
      <c r="C125" s="143" t="s">
        <v>253</v>
      </c>
      <c r="D125" s="143" t="s">
        <v>464</v>
      </c>
      <c r="E125" s="143" t="s">
        <v>465</v>
      </c>
      <c r="F125" s="144" t="s">
        <v>18</v>
      </c>
      <c r="G125" s="144" t="s">
        <v>225</v>
      </c>
      <c r="H125" s="144">
        <v>2</v>
      </c>
      <c r="I125" s="144" t="s">
        <v>522</v>
      </c>
      <c r="J125" s="143" t="s">
        <v>466</v>
      </c>
      <c r="K125" s="145" t="s">
        <v>426</v>
      </c>
      <c r="L125" s="146"/>
    </row>
    <row r="126" spans="1:12" ht="30" x14ac:dyDescent="0.25">
      <c r="A126" s="142">
        <v>123</v>
      </c>
      <c r="B126" s="143" t="s">
        <v>87</v>
      </c>
      <c r="C126" s="143" t="s">
        <v>309</v>
      </c>
      <c r="D126" s="143" t="s">
        <v>468</v>
      </c>
      <c r="E126" s="143" t="s">
        <v>465</v>
      </c>
      <c r="F126" s="144" t="s">
        <v>18</v>
      </c>
      <c r="G126" s="144" t="s">
        <v>79</v>
      </c>
      <c r="H126" s="144">
        <v>3</v>
      </c>
      <c r="I126" s="144" t="s">
        <v>522</v>
      </c>
      <c r="J126" s="145" t="s">
        <v>428</v>
      </c>
      <c r="K126" s="147" t="s">
        <v>426</v>
      </c>
      <c r="L126" s="146"/>
    </row>
    <row r="127" spans="1:12" ht="30" x14ac:dyDescent="0.25">
      <c r="A127" s="142">
        <v>124</v>
      </c>
      <c r="B127" s="143" t="s">
        <v>87</v>
      </c>
      <c r="C127" s="143" t="s">
        <v>470</v>
      </c>
      <c r="D127" s="143" t="s">
        <v>468</v>
      </c>
      <c r="E127" s="143" t="s">
        <v>465</v>
      </c>
      <c r="F127" s="144" t="s">
        <v>18</v>
      </c>
      <c r="G127" s="144" t="s">
        <v>225</v>
      </c>
      <c r="H127" s="144">
        <v>2</v>
      </c>
      <c r="I127" s="144" t="s">
        <v>522</v>
      </c>
      <c r="J127" s="143" t="s">
        <v>428</v>
      </c>
      <c r="K127" s="145" t="s">
        <v>426</v>
      </c>
      <c r="L127" s="146"/>
    </row>
    <row r="128" spans="1:12" ht="30" x14ac:dyDescent="0.25">
      <c r="A128" s="142">
        <v>125</v>
      </c>
      <c r="B128" s="143" t="s">
        <v>87</v>
      </c>
      <c r="C128" s="143" t="s">
        <v>471</v>
      </c>
      <c r="D128" s="143" t="s">
        <v>468</v>
      </c>
      <c r="E128" s="143" t="s">
        <v>465</v>
      </c>
      <c r="F128" s="144" t="s">
        <v>18</v>
      </c>
      <c r="G128" s="144" t="s">
        <v>225</v>
      </c>
      <c r="H128" s="144">
        <v>2</v>
      </c>
      <c r="I128" s="144" t="s">
        <v>522</v>
      </c>
      <c r="J128" s="143" t="s">
        <v>450</v>
      </c>
      <c r="K128" s="145" t="s">
        <v>426</v>
      </c>
      <c r="L128" s="146"/>
    </row>
    <row r="129" spans="1:12" ht="30" x14ac:dyDescent="0.25">
      <c r="A129" s="142">
        <v>126</v>
      </c>
      <c r="B129" s="143" t="s">
        <v>87</v>
      </c>
      <c r="C129" s="143" t="s">
        <v>259</v>
      </c>
      <c r="D129" s="143" t="s">
        <v>468</v>
      </c>
      <c r="E129" s="143" t="s">
        <v>465</v>
      </c>
      <c r="F129" s="144" t="s">
        <v>18</v>
      </c>
      <c r="G129" s="144" t="s">
        <v>225</v>
      </c>
      <c r="H129" s="144">
        <v>2</v>
      </c>
      <c r="I129" s="144" t="s">
        <v>522</v>
      </c>
      <c r="J129" s="143" t="s">
        <v>452</v>
      </c>
      <c r="K129" s="145" t="s">
        <v>426</v>
      </c>
      <c r="L129" s="146"/>
    </row>
    <row r="130" spans="1:12" ht="30" x14ac:dyDescent="0.25">
      <c r="A130" s="142">
        <v>127</v>
      </c>
      <c r="B130" s="143" t="s">
        <v>87</v>
      </c>
      <c r="C130" s="143" t="s">
        <v>472</v>
      </c>
      <c r="D130" s="143" t="s">
        <v>468</v>
      </c>
      <c r="E130" s="143" t="s">
        <v>465</v>
      </c>
      <c r="F130" s="144" t="s">
        <v>18</v>
      </c>
      <c r="G130" s="144" t="s">
        <v>79</v>
      </c>
      <c r="H130" s="144">
        <v>3</v>
      </c>
      <c r="I130" s="144" t="s">
        <v>522</v>
      </c>
      <c r="J130" s="145" t="s">
        <v>452</v>
      </c>
      <c r="K130" s="147" t="s">
        <v>426</v>
      </c>
      <c r="L130" s="146"/>
    </row>
    <row r="131" spans="1:12" ht="30" x14ac:dyDescent="0.25">
      <c r="A131" s="142">
        <v>128</v>
      </c>
      <c r="B131" s="143" t="s">
        <v>87</v>
      </c>
      <c r="C131" s="143" t="s">
        <v>474</v>
      </c>
      <c r="D131" s="143" t="s">
        <v>468</v>
      </c>
      <c r="E131" s="143" t="s">
        <v>465</v>
      </c>
      <c r="F131" s="144" t="s">
        <v>18</v>
      </c>
      <c r="G131" s="144" t="s">
        <v>225</v>
      </c>
      <c r="H131" s="144">
        <v>2</v>
      </c>
      <c r="I131" s="144" t="s">
        <v>522</v>
      </c>
      <c r="J131" s="143" t="s">
        <v>452</v>
      </c>
      <c r="K131" s="145" t="s">
        <v>426</v>
      </c>
      <c r="L131" s="146"/>
    </row>
    <row r="132" spans="1:12" ht="30" x14ac:dyDescent="0.25">
      <c r="A132" s="142">
        <v>129</v>
      </c>
      <c r="B132" s="143" t="s">
        <v>87</v>
      </c>
      <c r="C132" s="143" t="s">
        <v>263</v>
      </c>
      <c r="D132" s="143" t="s">
        <v>468</v>
      </c>
      <c r="E132" s="143" t="s">
        <v>465</v>
      </c>
      <c r="F132" s="144" t="s">
        <v>18</v>
      </c>
      <c r="G132" s="144" t="s">
        <v>225</v>
      </c>
      <c r="H132" s="144">
        <v>2</v>
      </c>
      <c r="I132" s="144" t="s">
        <v>522</v>
      </c>
      <c r="J132" s="143" t="s">
        <v>475</v>
      </c>
      <c r="K132" s="145" t="s">
        <v>426</v>
      </c>
      <c r="L132" s="148"/>
    </row>
    <row r="133" spans="1:12" ht="30" x14ac:dyDescent="0.25">
      <c r="A133" s="142">
        <v>130</v>
      </c>
      <c r="B133" s="143" t="s">
        <v>87</v>
      </c>
      <c r="C133" s="143" t="s">
        <v>476</v>
      </c>
      <c r="D133" s="143" t="s">
        <v>468</v>
      </c>
      <c r="E133" s="143" t="s">
        <v>465</v>
      </c>
      <c r="F133" s="144" t="s">
        <v>18</v>
      </c>
      <c r="G133" s="144" t="s">
        <v>225</v>
      </c>
      <c r="H133" s="144">
        <v>2</v>
      </c>
      <c r="I133" s="144" t="s">
        <v>522</v>
      </c>
      <c r="J133" s="143" t="s">
        <v>475</v>
      </c>
      <c r="K133" s="145" t="s">
        <v>426</v>
      </c>
      <c r="L133" s="148"/>
    </row>
    <row r="134" spans="1:12" ht="30" x14ac:dyDescent="0.25">
      <c r="A134" s="142">
        <v>131</v>
      </c>
      <c r="B134" s="143" t="s">
        <v>87</v>
      </c>
      <c r="C134" s="143" t="s">
        <v>265</v>
      </c>
      <c r="D134" s="143" t="s">
        <v>468</v>
      </c>
      <c r="E134" s="143" t="s">
        <v>465</v>
      </c>
      <c r="F134" s="144" t="s">
        <v>18</v>
      </c>
      <c r="G134" s="144" t="s">
        <v>225</v>
      </c>
      <c r="H134" s="144">
        <v>2</v>
      </c>
      <c r="I134" s="144" t="s">
        <v>522</v>
      </c>
      <c r="J134" s="143" t="s">
        <v>455</v>
      </c>
      <c r="K134" s="145" t="s">
        <v>426</v>
      </c>
      <c r="L134" s="146"/>
    </row>
    <row r="135" spans="1:12" ht="30" x14ac:dyDescent="0.25">
      <c r="A135" s="142">
        <v>132</v>
      </c>
      <c r="B135" s="143" t="s">
        <v>87</v>
      </c>
      <c r="C135" s="143" t="s">
        <v>265</v>
      </c>
      <c r="D135" s="143" t="s">
        <v>468</v>
      </c>
      <c r="E135" s="143" t="s">
        <v>465</v>
      </c>
      <c r="F135" s="144" t="s">
        <v>18</v>
      </c>
      <c r="G135" s="144" t="s">
        <v>79</v>
      </c>
      <c r="H135" s="144">
        <v>3</v>
      </c>
      <c r="I135" s="144" t="s">
        <v>522</v>
      </c>
      <c r="J135" s="145" t="s">
        <v>455</v>
      </c>
      <c r="K135" s="145" t="s">
        <v>426</v>
      </c>
      <c r="L135" s="148"/>
    </row>
    <row r="136" spans="1:12" ht="30" x14ac:dyDescent="0.25">
      <c r="A136" s="142">
        <v>133</v>
      </c>
      <c r="B136" s="143" t="s">
        <v>87</v>
      </c>
      <c r="C136" s="143" t="s">
        <v>477</v>
      </c>
      <c r="D136" s="143" t="s">
        <v>468</v>
      </c>
      <c r="E136" s="143" t="s">
        <v>465</v>
      </c>
      <c r="F136" s="144" t="s">
        <v>18</v>
      </c>
      <c r="G136" s="144" t="s">
        <v>225</v>
      </c>
      <c r="H136" s="144">
        <v>2</v>
      </c>
      <c r="I136" s="144" t="s">
        <v>522</v>
      </c>
      <c r="J136" s="143" t="s">
        <v>455</v>
      </c>
      <c r="K136" s="145" t="s">
        <v>426</v>
      </c>
      <c r="L136" s="146"/>
    </row>
    <row r="137" spans="1:12" ht="30" x14ac:dyDescent="0.25">
      <c r="A137" s="142">
        <v>134</v>
      </c>
      <c r="B137" s="143" t="s">
        <v>87</v>
      </c>
      <c r="C137" s="143" t="s">
        <v>478</v>
      </c>
      <c r="D137" s="143" t="s">
        <v>468</v>
      </c>
      <c r="E137" s="143" t="s">
        <v>465</v>
      </c>
      <c r="F137" s="144" t="s">
        <v>18</v>
      </c>
      <c r="G137" s="144" t="s">
        <v>225</v>
      </c>
      <c r="H137" s="144">
        <v>2</v>
      </c>
      <c r="I137" s="144" t="s">
        <v>522</v>
      </c>
      <c r="J137" s="143" t="s">
        <v>479</v>
      </c>
      <c r="K137" s="145" t="s">
        <v>426</v>
      </c>
      <c r="L137" s="146"/>
    </row>
    <row r="138" spans="1:12" ht="30" x14ac:dyDescent="0.25">
      <c r="A138" s="142">
        <v>135</v>
      </c>
      <c r="B138" s="143" t="s">
        <v>87</v>
      </c>
      <c r="C138" s="143" t="s">
        <v>467</v>
      </c>
      <c r="D138" s="143" t="s">
        <v>468</v>
      </c>
      <c r="E138" s="143" t="s">
        <v>465</v>
      </c>
      <c r="F138" s="144" t="s">
        <v>18</v>
      </c>
      <c r="G138" s="144" t="s">
        <v>225</v>
      </c>
      <c r="H138" s="144">
        <v>2</v>
      </c>
      <c r="I138" s="144" t="s">
        <v>522</v>
      </c>
      <c r="J138" s="143" t="s">
        <v>469</v>
      </c>
      <c r="K138" s="147" t="s">
        <v>426</v>
      </c>
      <c r="L138" s="146"/>
    </row>
    <row r="139" spans="1:12" ht="60" x14ac:dyDescent="0.25">
      <c r="A139" s="142">
        <v>136</v>
      </c>
      <c r="B139" s="143" t="s">
        <v>87</v>
      </c>
      <c r="C139" s="143" t="s">
        <v>310</v>
      </c>
      <c r="D139" s="143" t="s">
        <v>459</v>
      </c>
      <c r="E139" s="143" t="s">
        <v>459</v>
      </c>
      <c r="F139" s="143" t="s">
        <v>18</v>
      </c>
      <c r="G139" s="143" t="s">
        <v>225</v>
      </c>
      <c r="H139" s="143">
        <v>2</v>
      </c>
      <c r="I139" s="143" t="s">
        <v>522</v>
      </c>
      <c r="J139" s="143" t="s">
        <v>527</v>
      </c>
      <c r="K139" s="147" t="s">
        <v>426</v>
      </c>
      <c r="L139" s="148" t="s">
        <v>524</v>
      </c>
    </row>
    <row r="140" spans="1:12" ht="45" x14ac:dyDescent="0.25">
      <c r="A140" s="142">
        <v>137</v>
      </c>
      <c r="B140" s="143" t="s">
        <v>87</v>
      </c>
      <c r="C140" s="143" t="s">
        <v>273</v>
      </c>
      <c r="D140" s="143" t="s">
        <v>486</v>
      </c>
      <c r="E140" s="143" t="s">
        <v>487</v>
      </c>
      <c r="F140" s="144" t="s">
        <v>18</v>
      </c>
      <c r="G140" s="144" t="s">
        <v>225</v>
      </c>
      <c r="H140" s="144">
        <v>2</v>
      </c>
      <c r="I140" s="144" t="s">
        <v>522</v>
      </c>
      <c r="J140" s="145" t="s">
        <v>428</v>
      </c>
      <c r="K140" s="145" t="s">
        <v>426</v>
      </c>
      <c r="L140" s="146"/>
    </row>
    <row r="141" spans="1:12" ht="45" x14ac:dyDescent="0.25">
      <c r="A141" s="142">
        <v>138</v>
      </c>
      <c r="B141" s="143" t="s">
        <v>87</v>
      </c>
      <c r="C141" s="143" t="s">
        <v>488</v>
      </c>
      <c r="D141" s="143" t="s">
        <v>489</v>
      </c>
      <c r="E141" s="143" t="s">
        <v>487</v>
      </c>
      <c r="F141" s="144" t="s">
        <v>18</v>
      </c>
      <c r="G141" s="144" t="s">
        <v>225</v>
      </c>
      <c r="H141" s="144">
        <v>2</v>
      </c>
      <c r="I141" s="144" t="s">
        <v>522</v>
      </c>
      <c r="J141" s="145" t="s">
        <v>428</v>
      </c>
      <c r="K141" s="145" t="s">
        <v>426</v>
      </c>
      <c r="L141" s="146"/>
    </row>
    <row r="142" spans="1:12" ht="45" x14ac:dyDescent="0.25">
      <c r="A142" s="142">
        <v>139</v>
      </c>
      <c r="B142" s="143" t="s">
        <v>87</v>
      </c>
      <c r="C142" s="143" t="s">
        <v>275</v>
      </c>
      <c r="D142" s="143" t="s">
        <v>490</v>
      </c>
      <c r="E142" s="143" t="s">
        <v>491</v>
      </c>
      <c r="F142" s="144" t="s">
        <v>18</v>
      </c>
      <c r="G142" s="144" t="s">
        <v>225</v>
      </c>
      <c r="H142" s="144">
        <v>2</v>
      </c>
      <c r="I142" s="144" t="s">
        <v>522</v>
      </c>
      <c r="J142" s="145" t="s">
        <v>428</v>
      </c>
      <c r="K142" s="145" t="s">
        <v>426</v>
      </c>
      <c r="L142" s="146"/>
    </row>
    <row r="143" spans="1:12" ht="30" x14ac:dyDescent="0.25">
      <c r="A143" s="142">
        <v>140</v>
      </c>
      <c r="B143" s="143" t="s">
        <v>87</v>
      </c>
      <c r="C143" s="143" t="s">
        <v>492</v>
      </c>
      <c r="D143" s="143" t="s">
        <v>493</v>
      </c>
      <c r="E143" s="143" t="s">
        <v>494</v>
      </c>
      <c r="F143" s="144" t="s">
        <v>18</v>
      </c>
      <c r="G143" s="144" t="s">
        <v>225</v>
      </c>
      <c r="H143" s="144">
        <v>2</v>
      </c>
      <c r="I143" s="144" t="s">
        <v>522</v>
      </c>
      <c r="J143" s="145" t="s">
        <v>81</v>
      </c>
      <c r="K143" s="145" t="s">
        <v>426</v>
      </c>
      <c r="L143" s="146"/>
    </row>
    <row r="144" spans="1:12" ht="45" x14ac:dyDescent="0.25">
      <c r="A144" s="142">
        <v>141</v>
      </c>
      <c r="B144" s="143" t="s">
        <v>87</v>
      </c>
      <c r="C144" s="143" t="s">
        <v>495</v>
      </c>
      <c r="D144" s="143" t="s">
        <v>496</v>
      </c>
      <c r="E144" s="143" t="s">
        <v>497</v>
      </c>
      <c r="F144" s="144" t="s">
        <v>18</v>
      </c>
      <c r="G144" s="144" t="s">
        <v>225</v>
      </c>
      <c r="H144" s="144">
        <v>2</v>
      </c>
      <c r="I144" s="144" t="s">
        <v>522</v>
      </c>
      <c r="J144" s="145" t="s">
        <v>452</v>
      </c>
      <c r="K144" s="145" t="s">
        <v>426</v>
      </c>
      <c r="L144" s="146"/>
    </row>
    <row r="145" spans="1:12" ht="45" x14ac:dyDescent="0.25">
      <c r="A145" s="142">
        <v>142</v>
      </c>
      <c r="B145" s="143" t="s">
        <v>87</v>
      </c>
      <c r="C145" s="143" t="s">
        <v>498</v>
      </c>
      <c r="D145" s="143" t="s">
        <v>499</v>
      </c>
      <c r="E145" s="143" t="s">
        <v>497</v>
      </c>
      <c r="F145" s="144" t="s">
        <v>18</v>
      </c>
      <c r="G145" s="144" t="s">
        <v>225</v>
      </c>
      <c r="H145" s="144">
        <v>2</v>
      </c>
      <c r="I145" s="144" t="s">
        <v>522</v>
      </c>
      <c r="J145" s="145" t="s">
        <v>501</v>
      </c>
      <c r="K145" s="147" t="s">
        <v>426</v>
      </c>
      <c r="L145" s="146"/>
    </row>
    <row r="146" spans="1:12" ht="30" x14ac:dyDescent="0.25">
      <c r="A146" s="142">
        <v>143</v>
      </c>
      <c r="B146" s="143" t="s">
        <v>87</v>
      </c>
      <c r="C146" s="143" t="s">
        <v>277</v>
      </c>
      <c r="D146" s="143" t="s">
        <v>502</v>
      </c>
      <c r="E146" s="143" t="s">
        <v>494</v>
      </c>
      <c r="F146" s="144" t="s">
        <v>18</v>
      </c>
      <c r="G146" s="144" t="s">
        <v>225</v>
      </c>
      <c r="H146" s="144">
        <v>2</v>
      </c>
      <c r="I146" s="144" t="s">
        <v>522</v>
      </c>
      <c r="J146" s="145" t="s">
        <v>428</v>
      </c>
      <c r="K146" s="145" t="s">
        <v>426</v>
      </c>
      <c r="L146" s="146"/>
    </row>
    <row r="147" spans="1:12" ht="45" x14ac:dyDescent="0.25">
      <c r="A147" s="142">
        <v>144</v>
      </c>
      <c r="B147" s="143" t="s">
        <v>87</v>
      </c>
      <c r="C147" s="143" t="s">
        <v>278</v>
      </c>
      <c r="D147" s="143" t="s">
        <v>499</v>
      </c>
      <c r="E147" s="143" t="s">
        <v>497</v>
      </c>
      <c r="F147" s="144" t="s">
        <v>18</v>
      </c>
      <c r="G147" s="144" t="s">
        <v>225</v>
      </c>
      <c r="H147" s="144">
        <v>2</v>
      </c>
      <c r="I147" s="144" t="s">
        <v>522</v>
      </c>
      <c r="J147" s="145" t="s">
        <v>455</v>
      </c>
      <c r="K147" s="145" t="s">
        <v>426</v>
      </c>
      <c r="L147" s="146"/>
    </row>
    <row r="148" spans="1:12" ht="45" x14ac:dyDescent="0.25">
      <c r="A148" s="142">
        <v>145</v>
      </c>
      <c r="B148" s="143" t="s">
        <v>87</v>
      </c>
      <c r="C148" s="143" t="s">
        <v>528</v>
      </c>
      <c r="D148" s="143" t="s">
        <v>499</v>
      </c>
      <c r="E148" s="143" t="s">
        <v>497</v>
      </c>
      <c r="F148" s="144" t="s">
        <v>18</v>
      </c>
      <c r="G148" s="144" t="s">
        <v>225</v>
      </c>
      <c r="H148" s="144">
        <v>2</v>
      </c>
      <c r="I148" s="144" t="s">
        <v>522</v>
      </c>
      <c r="J148" s="145" t="s">
        <v>452</v>
      </c>
      <c r="K148" s="145" t="s">
        <v>426</v>
      </c>
      <c r="L148" s="146"/>
    </row>
    <row r="149" spans="1:12" ht="45" x14ac:dyDescent="0.25">
      <c r="A149" s="142">
        <v>146</v>
      </c>
      <c r="B149" s="143" t="s">
        <v>87</v>
      </c>
      <c r="C149" s="143" t="s">
        <v>312</v>
      </c>
      <c r="D149" s="143" t="s">
        <v>490</v>
      </c>
      <c r="E149" s="143" t="s">
        <v>491</v>
      </c>
      <c r="F149" s="144" t="s">
        <v>18</v>
      </c>
      <c r="G149" s="144" t="s">
        <v>225</v>
      </c>
      <c r="H149" s="144">
        <v>2</v>
      </c>
      <c r="I149" s="144" t="s">
        <v>522</v>
      </c>
      <c r="J149" s="145" t="s">
        <v>450</v>
      </c>
      <c r="K149" s="145" t="s">
        <v>426</v>
      </c>
      <c r="L149" s="146"/>
    </row>
    <row r="150" spans="1:12" ht="45" x14ac:dyDescent="0.25">
      <c r="A150" s="142">
        <v>147</v>
      </c>
      <c r="B150" s="143" t="s">
        <v>87</v>
      </c>
      <c r="C150" s="143" t="s">
        <v>506</v>
      </c>
      <c r="D150" s="143" t="s">
        <v>507</v>
      </c>
      <c r="E150" s="143" t="s">
        <v>529</v>
      </c>
      <c r="F150" s="144" t="s">
        <v>18</v>
      </c>
      <c r="G150" s="144" t="s">
        <v>225</v>
      </c>
      <c r="H150" s="144">
        <v>2</v>
      </c>
      <c r="I150" s="144" t="s">
        <v>522</v>
      </c>
      <c r="J150" s="145" t="s">
        <v>452</v>
      </c>
      <c r="K150" s="145" t="s">
        <v>426</v>
      </c>
      <c r="L150" s="146"/>
    </row>
    <row r="151" spans="1:12" ht="45" x14ac:dyDescent="0.25">
      <c r="A151" s="142">
        <v>148</v>
      </c>
      <c r="B151" s="143" t="s">
        <v>87</v>
      </c>
      <c r="C151" s="143" t="s">
        <v>279</v>
      </c>
      <c r="D151" s="143" t="s">
        <v>507</v>
      </c>
      <c r="E151" s="143" t="s">
        <v>529</v>
      </c>
      <c r="F151" s="144" t="s">
        <v>18</v>
      </c>
      <c r="G151" s="144" t="s">
        <v>225</v>
      </c>
      <c r="H151" s="144">
        <v>2</v>
      </c>
      <c r="I151" s="144" t="s">
        <v>522</v>
      </c>
      <c r="J151" s="145" t="s">
        <v>455</v>
      </c>
      <c r="K151" s="145" t="s">
        <v>426</v>
      </c>
      <c r="L151" s="146"/>
    </row>
    <row r="152" spans="1:12" ht="45" x14ac:dyDescent="0.25">
      <c r="A152" s="142">
        <v>149</v>
      </c>
      <c r="B152" s="143" t="s">
        <v>87</v>
      </c>
      <c r="C152" s="143" t="s">
        <v>281</v>
      </c>
      <c r="D152" s="143" t="s">
        <v>515</v>
      </c>
      <c r="E152" s="143" t="s">
        <v>491</v>
      </c>
      <c r="F152" s="144" t="s">
        <v>18</v>
      </c>
      <c r="G152" s="144" t="s">
        <v>225</v>
      </c>
      <c r="H152" s="144">
        <v>2</v>
      </c>
      <c r="I152" s="144" t="s">
        <v>522</v>
      </c>
      <c r="J152" s="145" t="s">
        <v>81</v>
      </c>
      <c r="K152" s="145" t="s">
        <v>426</v>
      </c>
      <c r="L152" s="146"/>
    </row>
    <row r="153" spans="1:12" ht="60" x14ac:dyDescent="0.25">
      <c r="A153" s="142">
        <v>150</v>
      </c>
      <c r="B153" s="143" t="s">
        <v>87</v>
      </c>
      <c r="C153" s="143" t="s">
        <v>509</v>
      </c>
      <c r="D153" s="143" t="s">
        <v>510</v>
      </c>
      <c r="E153" s="143" t="s">
        <v>511</v>
      </c>
      <c r="F153" s="144" t="s">
        <v>18</v>
      </c>
      <c r="G153" s="144" t="s">
        <v>225</v>
      </c>
      <c r="H153" s="144">
        <v>2</v>
      </c>
      <c r="I153" s="144" t="s">
        <v>522</v>
      </c>
      <c r="J153" s="145" t="s">
        <v>512</v>
      </c>
      <c r="K153" s="145" t="s">
        <v>426</v>
      </c>
      <c r="L153" s="146"/>
    </row>
    <row r="154" spans="1:12" ht="45" x14ac:dyDescent="0.25">
      <c r="A154" s="142">
        <v>151</v>
      </c>
      <c r="B154" s="143" t="s">
        <v>87</v>
      </c>
      <c r="C154" s="143" t="s">
        <v>280</v>
      </c>
      <c r="D154" s="143" t="s">
        <v>513</v>
      </c>
      <c r="E154" s="143" t="s">
        <v>487</v>
      </c>
      <c r="F154" s="144" t="s">
        <v>18</v>
      </c>
      <c r="G154" s="144" t="s">
        <v>225</v>
      </c>
      <c r="H154" s="144">
        <v>2</v>
      </c>
      <c r="I154" s="144" t="s">
        <v>522</v>
      </c>
      <c r="J154" s="145" t="s">
        <v>512</v>
      </c>
      <c r="K154" s="145" t="s">
        <v>426</v>
      </c>
      <c r="L154" s="146"/>
    </row>
    <row r="155" spans="1:12" ht="60" x14ac:dyDescent="0.25">
      <c r="A155" s="142">
        <v>152</v>
      </c>
      <c r="B155" s="143" t="s">
        <v>87</v>
      </c>
      <c r="C155" s="143" t="s">
        <v>514</v>
      </c>
      <c r="D155" s="143" t="s">
        <v>510</v>
      </c>
      <c r="E155" s="143" t="s">
        <v>511</v>
      </c>
      <c r="F155" s="144" t="s">
        <v>18</v>
      </c>
      <c r="G155" s="144" t="s">
        <v>225</v>
      </c>
      <c r="H155" s="144">
        <v>2</v>
      </c>
      <c r="I155" s="144" t="s">
        <v>522</v>
      </c>
      <c r="J155" s="145" t="s">
        <v>450</v>
      </c>
      <c r="K155" s="145" t="s">
        <v>426</v>
      </c>
      <c r="L155" s="146"/>
    </row>
    <row r="156" spans="1:12" ht="60" x14ac:dyDescent="0.25">
      <c r="A156" s="142">
        <v>153</v>
      </c>
      <c r="B156" s="143" t="s">
        <v>87</v>
      </c>
      <c r="C156" s="143" t="s">
        <v>516</v>
      </c>
      <c r="D156" s="143" t="s">
        <v>510</v>
      </c>
      <c r="E156" s="143" t="s">
        <v>511</v>
      </c>
      <c r="F156" s="144" t="s">
        <v>18</v>
      </c>
      <c r="G156" s="144" t="s">
        <v>225</v>
      </c>
      <c r="H156" s="144">
        <v>2</v>
      </c>
      <c r="I156" s="144" t="s">
        <v>522</v>
      </c>
      <c r="J156" s="145" t="s">
        <v>452</v>
      </c>
      <c r="K156" s="145" t="s">
        <v>426</v>
      </c>
      <c r="L156" s="146"/>
    </row>
    <row r="157" spans="1:12" ht="60" x14ac:dyDescent="0.25">
      <c r="A157" s="142">
        <v>154</v>
      </c>
      <c r="B157" s="143" t="s">
        <v>87</v>
      </c>
      <c r="C157" s="143" t="s">
        <v>530</v>
      </c>
      <c r="D157" s="143" t="s">
        <v>510</v>
      </c>
      <c r="E157" s="143" t="s">
        <v>511</v>
      </c>
      <c r="F157" s="144" t="s">
        <v>18</v>
      </c>
      <c r="G157" s="144" t="s">
        <v>225</v>
      </c>
      <c r="H157" s="144">
        <v>2</v>
      </c>
      <c r="I157" s="144" t="s">
        <v>522</v>
      </c>
      <c r="J157" s="145" t="s">
        <v>455</v>
      </c>
      <c r="K157" s="145" t="s">
        <v>426</v>
      </c>
      <c r="L157" s="146"/>
    </row>
    <row r="158" spans="1:12" ht="30" x14ac:dyDescent="0.25">
      <c r="A158" s="142">
        <v>155</v>
      </c>
      <c r="B158" s="143" t="s">
        <v>87</v>
      </c>
      <c r="C158" s="143" t="s">
        <v>519</v>
      </c>
      <c r="D158" s="143" t="s">
        <v>519</v>
      </c>
      <c r="E158" s="143" t="s">
        <v>465</v>
      </c>
      <c r="F158" s="144" t="s">
        <v>18</v>
      </c>
      <c r="G158" s="144" t="s">
        <v>225</v>
      </c>
      <c r="H158" s="144">
        <v>2</v>
      </c>
      <c r="I158" s="144" t="s">
        <v>522</v>
      </c>
      <c r="J158" s="143" t="s">
        <v>81</v>
      </c>
      <c r="K158" s="145" t="s">
        <v>426</v>
      </c>
      <c r="L158" s="146"/>
    </row>
    <row r="159" spans="1:12" ht="60" x14ac:dyDescent="0.25">
      <c r="A159" s="142">
        <v>156</v>
      </c>
      <c r="B159" s="143" t="s">
        <v>87</v>
      </c>
      <c r="C159" s="143" t="s">
        <v>89</v>
      </c>
      <c r="D159" s="143" t="s">
        <v>90</v>
      </c>
      <c r="E159" s="143" t="s">
        <v>155</v>
      </c>
      <c r="F159" s="144" t="s">
        <v>18</v>
      </c>
      <c r="G159" s="144" t="s">
        <v>225</v>
      </c>
      <c r="H159" s="144">
        <v>2</v>
      </c>
      <c r="I159" s="144" t="s">
        <v>522</v>
      </c>
      <c r="J159" s="143" t="s">
        <v>81</v>
      </c>
      <c r="K159" s="145" t="s">
        <v>426</v>
      </c>
      <c r="L159" s="146"/>
    </row>
    <row r="160" spans="1:12" ht="60" x14ac:dyDescent="0.25">
      <c r="A160" s="142">
        <v>157</v>
      </c>
      <c r="B160" s="143" t="s">
        <v>87</v>
      </c>
      <c r="C160" s="143" t="s">
        <v>458</v>
      </c>
      <c r="D160" s="143" t="s">
        <v>90</v>
      </c>
      <c r="E160" s="143" t="s">
        <v>155</v>
      </c>
      <c r="F160" s="144" t="s">
        <v>18</v>
      </c>
      <c r="G160" s="144" t="s">
        <v>79</v>
      </c>
      <c r="H160" s="144">
        <v>3</v>
      </c>
      <c r="I160" s="144" t="s">
        <v>522</v>
      </c>
      <c r="J160" s="143" t="s">
        <v>81</v>
      </c>
      <c r="K160" s="147" t="s">
        <v>426</v>
      </c>
      <c r="L160" s="146"/>
    </row>
    <row r="161" spans="1:12" ht="30" x14ac:dyDescent="0.25">
      <c r="A161" s="142">
        <v>158</v>
      </c>
      <c r="B161" s="143" t="s">
        <v>87</v>
      </c>
      <c r="C161" s="143" t="s">
        <v>315</v>
      </c>
      <c r="D161" s="143" t="s">
        <v>315</v>
      </c>
      <c r="E161" s="143" t="s">
        <v>459</v>
      </c>
      <c r="F161" s="144" t="s">
        <v>20</v>
      </c>
      <c r="G161" s="144" t="s">
        <v>225</v>
      </c>
      <c r="H161" s="144">
        <v>3</v>
      </c>
      <c r="I161" s="144" t="s">
        <v>86</v>
      </c>
      <c r="J161" s="143" t="s">
        <v>428</v>
      </c>
      <c r="K161" s="145" t="s">
        <v>426</v>
      </c>
      <c r="L161" s="146"/>
    </row>
    <row r="162" spans="1:12" ht="30" x14ac:dyDescent="0.25">
      <c r="A162" s="142">
        <v>159</v>
      </c>
      <c r="B162" s="143" t="s">
        <v>87</v>
      </c>
      <c r="C162" s="143" t="s">
        <v>531</v>
      </c>
      <c r="D162" s="143" t="s">
        <v>315</v>
      </c>
      <c r="E162" s="143" t="s">
        <v>459</v>
      </c>
      <c r="F162" s="144" t="s">
        <v>20</v>
      </c>
      <c r="G162" s="144" t="s">
        <v>79</v>
      </c>
      <c r="H162" s="144">
        <v>4</v>
      </c>
      <c r="I162" s="144" t="s">
        <v>86</v>
      </c>
      <c r="J162" s="143" t="s">
        <v>428</v>
      </c>
      <c r="K162" s="147" t="s">
        <v>426</v>
      </c>
      <c r="L162" s="146"/>
    </row>
    <row r="163" spans="1:12" ht="30" x14ac:dyDescent="0.25">
      <c r="A163" s="142">
        <v>160</v>
      </c>
      <c r="B163" s="143" t="s">
        <v>87</v>
      </c>
      <c r="C163" s="143" t="s">
        <v>314</v>
      </c>
      <c r="D163" s="143" t="s">
        <v>314</v>
      </c>
      <c r="E163" s="143" t="s">
        <v>461</v>
      </c>
      <c r="F163" s="144" t="s">
        <v>20</v>
      </c>
      <c r="G163" s="144" t="s">
        <v>225</v>
      </c>
      <c r="H163" s="144">
        <v>3</v>
      </c>
      <c r="I163" s="144" t="s">
        <v>86</v>
      </c>
      <c r="J163" s="143" t="s">
        <v>428</v>
      </c>
      <c r="K163" s="145" t="s">
        <v>426</v>
      </c>
      <c r="L163" s="146"/>
    </row>
    <row r="164" spans="1:12" ht="30" x14ac:dyDescent="0.25">
      <c r="A164" s="142">
        <v>161</v>
      </c>
      <c r="B164" s="143" t="s">
        <v>87</v>
      </c>
      <c r="C164" s="143" t="s">
        <v>532</v>
      </c>
      <c r="D164" s="143" t="s">
        <v>314</v>
      </c>
      <c r="E164" s="143" t="s">
        <v>461</v>
      </c>
      <c r="F164" s="144" t="s">
        <v>20</v>
      </c>
      <c r="G164" s="144" t="s">
        <v>79</v>
      </c>
      <c r="H164" s="144">
        <v>4</v>
      </c>
      <c r="I164" s="144" t="s">
        <v>86</v>
      </c>
      <c r="J164" s="143" t="s">
        <v>428</v>
      </c>
      <c r="K164" s="147" t="s">
        <v>426</v>
      </c>
      <c r="L164" s="146"/>
    </row>
    <row r="165" spans="1:12" ht="30" x14ac:dyDescent="0.25">
      <c r="A165" s="142">
        <v>162</v>
      </c>
      <c r="B165" s="143" t="s">
        <v>87</v>
      </c>
      <c r="C165" s="143" t="s">
        <v>318</v>
      </c>
      <c r="D165" s="143" t="s">
        <v>318</v>
      </c>
      <c r="E165" s="143" t="s">
        <v>465</v>
      </c>
      <c r="F165" s="144" t="s">
        <v>20</v>
      </c>
      <c r="G165" s="144" t="s">
        <v>225</v>
      </c>
      <c r="H165" s="144">
        <v>3</v>
      </c>
      <c r="I165" s="144" t="s">
        <v>86</v>
      </c>
      <c r="J165" s="143" t="s">
        <v>428</v>
      </c>
      <c r="K165" s="145" t="s">
        <v>426</v>
      </c>
      <c r="L165" s="148"/>
    </row>
    <row r="166" spans="1:12" ht="30" x14ac:dyDescent="0.25">
      <c r="A166" s="142">
        <v>163</v>
      </c>
      <c r="B166" s="143" t="s">
        <v>87</v>
      </c>
      <c r="C166" s="143" t="s">
        <v>533</v>
      </c>
      <c r="D166" s="143" t="s">
        <v>318</v>
      </c>
      <c r="E166" s="143" t="s">
        <v>465</v>
      </c>
      <c r="F166" s="144" t="s">
        <v>20</v>
      </c>
      <c r="G166" s="144" t="s">
        <v>79</v>
      </c>
      <c r="H166" s="144">
        <v>4</v>
      </c>
      <c r="I166" s="144" t="s">
        <v>86</v>
      </c>
      <c r="J166" s="143" t="s">
        <v>428</v>
      </c>
      <c r="K166" s="147" t="s">
        <v>426</v>
      </c>
      <c r="L166" s="146"/>
    </row>
    <row r="167" spans="1:12" ht="30" x14ac:dyDescent="0.25">
      <c r="A167" s="142">
        <v>164</v>
      </c>
      <c r="B167" s="143" t="s">
        <v>87</v>
      </c>
      <c r="C167" s="143" t="s">
        <v>92</v>
      </c>
      <c r="D167" s="143" t="s">
        <v>92</v>
      </c>
      <c r="E167" s="143" t="s">
        <v>156</v>
      </c>
      <c r="F167" s="144" t="s">
        <v>20</v>
      </c>
      <c r="G167" s="144" t="s">
        <v>225</v>
      </c>
      <c r="H167" s="143">
        <v>3</v>
      </c>
      <c r="I167" s="144" t="s">
        <v>86</v>
      </c>
      <c r="J167" s="143" t="s">
        <v>81</v>
      </c>
      <c r="K167" s="145" t="s">
        <v>426</v>
      </c>
      <c r="L167" s="146"/>
    </row>
    <row r="168" spans="1:12" ht="30" x14ac:dyDescent="0.25">
      <c r="A168" s="142">
        <v>165</v>
      </c>
      <c r="B168" s="143" t="s">
        <v>87</v>
      </c>
      <c r="C168" s="143" t="s">
        <v>534</v>
      </c>
      <c r="D168" s="143" t="s">
        <v>92</v>
      </c>
      <c r="E168" s="143" t="s">
        <v>156</v>
      </c>
      <c r="F168" s="144" t="s">
        <v>20</v>
      </c>
      <c r="G168" s="144" t="s">
        <v>79</v>
      </c>
      <c r="H168" s="144">
        <v>4</v>
      </c>
      <c r="I168" s="144" t="s">
        <v>86</v>
      </c>
      <c r="J168" s="143" t="s">
        <v>81</v>
      </c>
      <c r="K168" s="147" t="s">
        <v>426</v>
      </c>
      <c r="L168" s="146"/>
    </row>
    <row r="169" spans="1:12" ht="75" x14ac:dyDescent="0.25">
      <c r="A169" s="142">
        <v>166</v>
      </c>
      <c r="B169" s="143" t="s">
        <v>87</v>
      </c>
      <c r="C169" s="143" t="s">
        <v>317</v>
      </c>
      <c r="D169" s="143" t="s">
        <v>468</v>
      </c>
      <c r="E169" s="143" t="s">
        <v>465</v>
      </c>
      <c r="F169" s="144" t="s">
        <v>535</v>
      </c>
      <c r="G169" s="144" t="s">
        <v>225</v>
      </c>
      <c r="H169" s="144">
        <v>3</v>
      </c>
      <c r="I169" s="144" t="s">
        <v>86</v>
      </c>
      <c r="J169" s="143" t="s">
        <v>466</v>
      </c>
      <c r="K169" s="145" t="s">
        <v>426</v>
      </c>
      <c r="L169" s="146"/>
    </row>
    <row r="170" spans="1:12" ht="75" x14ac:dyDescent="0.25">
      <c r="A170" s="142">
        <v>167</v>
      </c>
      <c r="B170" s="143" t="s">
        <v>87</v>
      </c>
      <c r="C170" s="143" t="s">
        <v>317</v>
      </c>
      <c r="D170" s="143" t="s">
        <v>468</v>
      </c>
      <c r="E170" s="143" t="s">
        <v>465</v>
      </c>
      <c r="F170" s="144" t="s">
        <v>535</v>
      </c>
      <c r="G170" s="144" t="s">
        <v>79</v>
      </c>
      <c r="H170" s="144">
        <v>4</v>
      </c>
      <c r="I170" s="144" t="s">
        <v>86</v>
      </c>
      <c r="J170" s="143" t="s">
        <v>466</v>
      </c>
      <c r="K170" s="145" t="s">
        <v>426</v>
      </c>
      <c r="L170" s="146"/>
    </row>
    <row r="171" spans="1:12" ht="30" x14ac:dyDescent="0.25">
      <c r="A171" s="142">
        <v>168</v>
      </c>
      <c r="B171" s="143" t="s">
        <v>87</v>
      </c>
      <c r="C171" s="143" t="s">
        <v>536</v>
      </c>
      <c r="D171" s="144" t="s">
        <v>319</v>
      </c>
      <c r="E171" s="143" t="s">
        <v>465</v>
      </c>
      <c r="F171" s="144" t="s">
        <v>20</v>
      </c>
      <c r="G171" s="144" t="s">
        <v>225</v>
      </c>
      <c r="H171" s="144">
        <v>3</v>
      </c>
      <c r="I171" s="144" t="s">
        <v>86</v>
      </c>
      <c r="J171" s="144" t="s">
        <v>81</v>
      </c>
      <c r="K171" s="147" t="s">
        <v>426</v>
      </c>
      <c r="L171" s="146"/>
    </row>
    <row r="172" spans="1:12" ht="30" x14ac:dyDescent="0.25">
      <c r="A172" s="142">
        <v>169</v>
      </c>
      <c r="B172" s="143" t="s">
        <v>87</v>
      </c>
      <c r="C172" s="143" t="s">
        <v>536</v>
      </c>
      <c r="D172" s="144" t="s">
        <v>319</v>
      </c>
      <c r="E172" s="143" t="s">
        <v>465</v>
      </c>
      <c r="F172" s="144" t="s">
        <v>20</v>
      </c>
      <c r="G172" s="144" t="s">
        <v>79</v>
      </c>
      <c r="H172" s="144">
        <v>4</v>
      </c>
      <c r="I172" s="144" t="s">
        <v>86</v>
      </c>
      <c r="J172" s="144" t="s">
        <v>81</v>
      </c>
      <c r="K172" s="147" t="s">
        <v>426</v>
      </c>
      <c r="L172" s="146"/>
    </row>
    <row r="173" spans="1:12" ht="30" x14ac:dyDescent="0.25">
      <c r="A173" s="142">
        <v>170</v>
      </c>
      <c r="B173" s="143" t="s">
        <v>87</v>
      </c>
      <c r="C173" s="143" t="s">
        <v>316</v>
      </c>
      <c r="D173" s="143" t="s">
        <v>266</v>
      </c>
      <c r="E173" s="143" t="s">
        <v>465</v>
      </c>
      <c r="F173" s="144" t="s">
        <v>20</v>
      </c>
      <c r="G173" s="144" t="s">
        <v>225</v>
      </c>
      <c r="H173" s="144">
        <v>3</v>
      </c>
      <c r="I173" s="144" t="s">
        <v>86</v>
      </c>
      <c r="J173" s="144" t="s">
        <v>81</v>
      </c>
      <c r="K173" s="147" t="s">
        <v>426</v>
      </c>
      <c r="L173" s="146"/>
    </row>
    <row r="174" spans="1:12" ht="30" x14ac:dyDescent="0.25">
      <c r="A174" s="142">
        <v>171</v>
      </c>
      <c r="B174" s="143" t="s">
        <v>87</v>
      </c>
      <c r="C174" s="143" t="s">
        <v>316</v>
      </c>
      <c r="D174" s="143" t="s">
        <v>266</v>
      </c>
      <c r="E174" s="143" t="s">
        <v>465</v>
      </c>
      <c r="F174" s="144" t="s">
        <v>20</v>
      </c>
      <c r="G174" s="144" t="s">
        <v>79</v>
      </c>
      <c r="H174" s="144">
        <v>4</v>
      </c>
      <c r="I174" s="144" t="s">
        <v>86</v>
      </c>
      <c r="J174" s="144" t="s">
        <v>81</v>
      </c>
      <c r="K174" s="147" t="s">
        <v>426</v>
      </c>
      <c r="L174" s="146"/>
    </row>
    <row r="175" spans="1:12" ht="30" x14ac:dyDescent="0.25">
      <c r="A175" s="142">
        <v>172</v>
      </c>
      <c r="B175" s="143" t="s">
        <v>537</v>
      </c>
      <c r="C175" s="143" t="s">
        <v>266</v>
      </c>
      <c r="D175" s="143"/>
      <c r="E175" s="143" t="s">
        <v>465</v>
      </c>
      <c r="F175" s="144" t="s">
        <v>20</v>
      </c>
      <c r="G175" s="144" t="s">
        <v>225</v>
      </c>
      <c r="H175" s="144">
        <v>3</v>
      </c>
      <c r="I175" s="144" t="s">
        <v>86</v>
      </c>
      <c r="J175" s="144" t="s">
        <v>81</v>
      </c>
      <c r="K175" s="147" t="s">
        <v>426</v>
      </c>
      <c r="L175" s="146"/>
    </row>
    <row r="176" spans="1:12" ht="30.75" thickBot="1" x14ac:dyDescent="0.3">
      <c r="A176" s="36">
        <v>173</v>
      </c>
      <c r="B176" s="151" t="s">
        <v>537</v>
      </c>
      <c r="C176" s="151" t="s">
        <v>266</v>
      </c>
      <c r="D176" s="151"/>
      <c r="E176" s="151" t="s">
        <v>465</v>
      </c>
      <c r="F176" s="152" t="s">
        <v>20</v>
      </c>
      <c r="G176" s="152" t="s">
        <v>225</v>
      </c>
      <c r="H176" s="152">
        <v>3</v>
      </c>
      <c r="I176" s="152" t="s">
        <v>86</v>
      </c>
      <c r="J176" s="152" t="s">
        <v>81</v>
      </c>
      <c r="K176" s="153" t="s">
        <v>426</v>
      </c>
      <c r="L176" s="154"/>
    </row>
    <row r="177" spans="1:13" ht="30" x14ac:dyDescent="0.25">
      <c r="A177" s="155">
        <v>174</v>
      </c>
      <c r="B177" s="156" t="s">
        <v>93</v>
      </c>
      <c r="C177" s="156" t="s">
        <v>94</v>
      </c>
      <c r="D177" s="156" t="s">
        <v>94</v>
      </c>
      <c r="E177" s="156" t="s">
        <v>157</v>
      </c>
      <c r="F177" s="156" t="s">
        <v>4</v>
      </c>
      <c r="G177" s="156" t="s">
        <v>225</v>
      </c>
      <c r="H177" s="156">
        <v>3</v>
      </c>
      <c r="I177" s="156" t="s">
        <v>80</v>
      </c>
      <c r="J177" s="157" t="s">
        <v>428</v>
      </c>
      <c r="K177" s="157" t="s">
        <v>426</v>
      </c>
      <c r="L177" s="158"/>
    </row>
    <row r="178" spans="1:13" ht="30" x14ac:dyDescent="0.25">
      <c r="A178" s="159">
        <v>175</v>
      </c>
      <c r="B178" s="160" t="s">
        <v>93</v>
      </c>
      <c r="C178" s="161" t="s">
        <v>94</v>
      </c>
      <c r="D178" s="161" t="s">
        <v>94</v>
      </c>
      <c r="E178" s="161" t="s">
        <v>157</v>
      </c>
      <c r="F178" s="161" t="s">
        <v>4</v>
      </c>
      <c r="G178" s="161" t="s">
        <v>225</v>
      </c>
      <c r="H178" s="161">
        <v>3</v>
      </c>
      <c r="I178" s="161" t="s">
        <v>80</v>
      </c>
      <c r="J178" s="161" t="s">
        <v>430</v>
      </c>
      <c r="K178" s="161" t="s">
        <v>426</v>
      </c>
      <c r="L178" s="162"/>
    </row>
    <row r="179" spans="1:13" ht="30" x14ac:dyDescent="0.25">
      <c r="A179" s="159">
        <v>176</v>
      </c>
      <c r="B179" s="160" t="s">
        <v>93</v>
      </c>
      <c r="C179" s="160" t="s">
        <v>538</v>
      </c>
      <c r="D179" s="160" t="s">
        <v>94</v>
      </c>
      <c r="E179" s="161" t="s">
        <v>157</v>
      </c>
      <c r="F179" s="160" t="s">
        <v>4</v>
      </c>
      <c r="G179" s="160" t="s">
        <v>79</v>
      </c>
      <c r="H179" s="160">
        <v>4</v>
      </c>
      <c r="I179" s="160" t="s">
        <v>80</v>
      </c>
      <c r="J179" s="160" t="s">
        <v>539</v>
      </c>
      <c r="K179" s="163" t="s">
        <v>426</v>
      </c>
      <c r="L179" s="164"/>
    </row>
    <row r="180" spans="1:13" ht="30" x14ac:dyDescent="0.25">
      <c r="A180" s="159">
        <v>177</v>
      </c>
      <c r="B180" s="160" t="s">
        <v>93</v>
      </c>
      <c r="C180" s="160" t="s">
        <v>538</v>
      </c>
      <c r="D180" s="160" t="s">
        <v>94</v>
      </c>
      <c r="E180" s="161" t="s">
        <v>157</v>
      </c>
      <c r="F180" s="160" t="s">
        <v>4</v>
      </c>
      <c r="G180" s="160" t="s">
        <v>79</v>
      </c>
      <c r="H180" s="160">
        <v>4</v>
      </c>
      <c r="I180" s="160" t="s">
        <v>80</v>
      </c>
      <c r="J180" s="160" t="s">
        <v>436</v>
      </c>
      <c r="K180" s="163" t="s">
        <v>426</v>
      </c>
      <c r="L180" s="164"/>
    </row>
    <row r="181" spans="1:13" ht="30" x14ac:dyDescent="0.25">
      <c r="A181" s="159">
        <v>178</v>
      </c>
      <c r="B181" s="160" t="s">
        <v>93</v>
      </c>
      <c r="C181" s="160" t="s">
        <v>320</v>
      </c>
      <c r="D181" s="160" t="s">
        <v>320</v>
      </c>
      <c r="E181" s="161" t="s">
        <v>157</v>
      </c>
      <c r="F181" s="160" t="s">
        <v>4</v>
      </c>
      <c r="G181" s="160" t="s">
        <v>225</v>
      </c>
      <c r="H181" s="160">
        <v>3</v>
      </c>
      <c r="I181" s="160" t="s">
        <v>80</v>
      </c>
      <c r="J181" s="161" t="s">
        <v>428</v>
      </c>
      <c r="K181" s="161" t="s">
        <v>426</v>
      </c>
      <c r="L181" s="164"/>
    </row>
    <row r="182" spans="1:13" ht="30" x14ac:dyDescent="0.25">
      <c r="A182" s="159">
        <v>179</v>
      </c>
      <c r="B182" s="160" t="s">
        <v>93</v>
      </c>
      <c r="C182" s="161" t="s">
        <v>320</v>
      </c>
      <c r="D182" s="161" t="s">
        <v>320</v>
      </c>
      <c r="E182" s="161" t="s">
        <v>157</v>
      </c>
      <c r="F182" s="161" t="s">
        <v>4</v>
      </c>
      <c r="G182" s="161" t="s">
        <v>225</v>
      </c>
      <c r="H182" s="161">
        <v>3</v>
      </c>
      <c r="I182" s="161" t="s">
        <v>80</v>
      </c>
      <c r="J182" s="161" t="s">
        <v>430</v>
      </c>
      <c r="K182" s="161" t="s">
        <v>426</v>
      </c>
      <c r="L182" s="162"/>
    </row>
    <row r="183" spans="1:13" ht="30" x14ac:dyDescent="0.25">
      <c r="A183" s="159">
        <v>180</v>
      </c>
      <c r="B183" s="160" t="s">
        <v>93</v>
      </c>
      <c r="C183" s="161" t="s">
        <v>540</v>
      </c>
      <c r="D183" s="161" t="s">
        <v>320</v>
      </c>
      <c r="E183" s="161" t="s">
        <v>157</v>
      </c>
      <c r="F183" s="161" t="s">
        <v>4</v>
      </c>
      <c r="G183" s="161" t="s">
        <v>79</v>
      </c>
      <c r="H183" s="161">
        <v>4</v>
      </c>
      <c r="I183" s="161" t="s">
        <v>80</v>
      </c>
      <c r="J183" s="160" t="s">
        <v>539</v>
      </c>
      <c r="K183" s="163" t="s">
        <v>426</v>
      </c>
      <c r="L183" s="164"/>
    </row>
    <row r="184" spans="1:13" ht="30" x14ac:dyDescent="0.25">
      <c r="A184" s="159">
        <v>181</v>
      </c>
      <c r="B184" s="160" t="s">
        <v>93</v>
      </c>
      <c r="C184" s="161" t="s">
        <v>540</v>
      </c>
      <c r="D184" s="161" t="s">
        <v>320</v>
      </c>
      <c r="E184" s="161" t="s">
        <v>157</v>
      </c>
      <c r="F184" s="161" t="s">
        <v>4</v>
      </c>
      <c r="G184" s="161" t="s">
        <v>79</v>
      </c>
      <c r="H184" s="161">
        <v>4</v>
      </c>
      <c r="I184" s="161" t="s">
        <v>80</v>
      </c>
      <c r="J184" s="160" t="s">
        <v>436</v>
      </c>
      <c r="K184" s="163" t="s">
        <v>426</v>
      </c>
      <c r="L184" s="164"/>
    </row>
    <row r="185" spans="1:13" ht="30" x14ac:dyDescent="0.25">
      <c r="A185" s="159">
        <v>182</v>
      </c>
      <c r="B185" s="160" t="s">
        <v>93</v>
      </c>
      <c r="C185" s="160" t="s">
        <v>94</v>
      </c>
      <c r="D185" s="160" t="s">
        <v>94</v>
      </c>
      <c r="E185" s="161" t="s">
        <v>157</v>
      </c>
      <c r="F185" s="160" t="s">
        <v>18</v>
      </c>
      <c r="G185" s="160" t="s">
        <v>225</v>
      </c>
      <c r="H185" s="160">
        <v>2</v>
      </c>
      <c r="I185" s="160" t="s">
        <v>522</v>
      </c>
      <c r="J185" s="161" t="s">
        <v>428</v>
      </c>
      <c r="K185" s="161" t="s">
        <v>426</v>
      </c>
      <c r="L185" s="164"/>
    </row>
    <row r="186" spans="1:13" ht="30" x14ac:dyDescent="0.25">
      <c r="A186" s="159">
        <v>183</v>
      </c>
      <c r="B186" s="160" t="s">
        <v>93</v>
      </c>
      <c r="C186" s="161" t="s">
        <v>94</v>
      </c>
      <c r="D186" s="161" t="s">
        <v>94</v>
      </c>
      <c r="E186" s="161" t="s">
        <v>157</v>
      </c>
      <c r="F186" s="161" t="s">
        <v>18</v>
      </c>
      <c r="G186" s="161" t="s">
        <v>225</v>
      </c>
      <c r="H186" s="161">
        <v>2</v>
      </c>
      <c r="I186" s="161" t="s">
        <v>522</v>
      </c>
      <c r="J186" s="161" t="s">
        <v>430</v>
      </c>
      <c r="K186" s="161" t="s">
        <v>426</v>
      </c>
      <c r="L186" s="162"/>
    </row>
    <row r="187" spans="1:13" ht="45" x14ac:dyDescent="0.25">
      <c r="A187" s="159">
        <v>184</v>
      </c>
      <c r="B187" s="160" t="s">
        <v>93</v>
      </c>
      <c r="C187" s="161" t="s">
        <v>538</v>
      </c>
      <c r="D187" s="161" t="s">
        <v>94</v>
      </c>
      <c r="E187" s="161" t="s">
        <v>157</v>
      </c>
      <c r="F187" s="161" t="s">
        <v>18</v>
      </c>
      <c r="G187" s="161" t="s">
        <v>225</v>
      </c>
      <c r="H187" s="161">
        <v>2</v>
      </c>
      <c r="I187" s="161" t="s">
        <v>522</v>
      </c>
      <c r="J187" s="161" t="s">
        <v>430</v>
      </c>
      <c r="K187" s="161" t="s">
        <v>426</v>
      </c>
      <c r="L187" s="162" t="s">
        <v>541</v>
      </c>
    </row>
    <row r="188" spans="1:13" ht="30" x14ac:dyDescent="0.25">
      <c r="A188" s="159">
        <v>185</v>
      </c>
      <c r="B188" s="160" t="s">
        <v>93</v>
      </c>
      <c r="C188" s="160" t="s">
        <v>538</v>
      </c>
      <c r="D188" s="160" t="s">
        <v>94</v>
      </c>
      <c r="E188" s="161" t="s">
        <v>157</v>
      </c>
      <c r="F188" s="160" t="s">
        <v>18</v>
      </c>
      <c r="G188" s="160" t="s">
        <v>79</v>
      </c>
      <c r="H188" s="160">
        <v>3</v>
      </c>
      <c r="I188" s="160" t="s">
        <v>522</v>
      </c>
      <c r="J188" s="160" t="s">
        <v>539</v>
      </c>
      <c r="K188" s="163" t="s">
        <v>426</v>
      </c>
      <c r="L188" s="164"/>
    </row>
    <row r="189" spans="1:13" ht="30" x14ac:dyDescent="0.25">
      <c r="A189" s="159">
        <v>186</v>
      </c>
      <c r="B189" s="160" t="s">
        <v>93</v>
      </c>
      <c r="C189" s="160" t="s">
        <v>538</v>
      </c>
      <c r="D189" s="160" t="s">
        <v>94</v>
      </c>
      <c r="E189" s="161" t="s">
        <v>157</v>
      </c>
      <c r="F189" s="160" t="s">
        <v>18</v>
      </c>
      <c r="G189" s="160" t="s">
        <v>79</v>
      </c>
      <c r="H189" s="160">
        <v>3</v>
      </c>
      <c r="I189" s="160" t="s">
        <v>522</v>
      </c>
      <c r="J189" s="160" t="s">
        <v>436</v>
      </c>
      <c r="K189" s="163" t="s">
        <v>426</v>
      </c>
      <c r="L189" s="164"/>
    </row>
    <row r="190" spans="1:13" ht="30" x14ac:dyDescent="0.25">
      <c r="A190" s="159">
        <v>187</v>
      </c>
      <c r="B190" s="160" t="s">
        <v>93</v>
      </c>
      <c r="C190" s="160" t="s">
        <v>320</v>
      </c>
      <c r="D190" s="160" t="s">
        <v>320</v>
      </c>
      <c r="E190" s="161" t="s">
        <v>157</v>
      </c>
      <c r="F190" s="160" t="s">
        <v>18</v>
      </c>
      <c r="G190" s="160" t="s">
        <v>225</v>
      </c>
      <c r="H190" s="160">
        <v>2</v>
      </c>
      <c r="I190" s="160" t="s">
        <v>522</v>
      </c>
      <c r="J190" s="161" t="s">
        <v>428</v>
      </c>
      <c r="K190" s="161" t="s">
        <v>426</v>
      </c>
      <c r="L190" s="164"/>
      <c r="M190" s="165"/>
    </row>
    <row r="191" spans="1:13" ht="30" x14ac:dyDescent="0.25">
      <c r="A191" s="159">
        <v>188</v>
      </c>
      <c r="B191" s="160" t="s">
        <v>93</v>
      </c>
      <c r="C191" s="161" t="s">
        <v>320</v>
      </c>
      <c r="D191" s="161" t="s">
        <v>320</v>
      </c>
      <c r="E191" s="161" t="s">
        <v>157</v>
      </c>
      <c r="F191" s="161" t="s">
        <v>18</v>
      </c>
      <c r="G191" s="161" t="s">
        <v>225</v>
      </c>
      <c r="H191" s="161">
        <v>2</v>
      </c>
      <c r="I191" s="161" t="s">
        <v>522</v>
      </c>
      <c r="J191" s="161" t="s">
        <v>430</v>
      </c>
      <c r="K191" s="161" t="s">
        <v>426</v>
      </c>
      <c r="L191" s="164"/>
    </row>
    <row r="192" spans="1:13" ht="30" x14ac:dyDescent="0.25">
      <c r="A192" s="159">
        <v>189</v>
      </c>
      <c r="B192" s="160" t="s">
        <v>93</v>
      </c>
      <c r="C192" s="160" t="s">
        <v>320</v>
      </c>
      <c r="D192" s="160" t="s">
        <v>320</v>
      </c>
      <c r="E192" s="161" t="s">
        <v>157</v>
      </c>
      <c r="F192" s="160" t="s">
        <v>18</v>
      </c>
      <c r="G192" s="160" t="s">
        <v>79</v>
      </c>
      <c r="H192" s="160">
        <v>3</v>
      </c>
      <c r="I192" s="160" t="s">
        <v>522</v>
      </c>
      <c r="J192" s="161" t="s">
        <v>428</v>
      </c>
      <c r="K192" s="161" t="s">
        <v>426</v>
      </c>
      <c r="L192" s="164"/>
    </row>
    <row r="193" spans="1:13" ht="30" x14ac:dyDescent="0.25">
      <c r="A193" s="159">
        <v>190</v>
      </c>
      <c r="B193" s="160" t="s">
        <v>93</v>
      </c>
      <c r="C193" s="161" t="s">
        <v>320</v>
      </c>
      <c r="D193" s="161" t="s">
        <v>320</v>
      </c>
      <c r="E193" s="161" t="s">
        <v>157</v>
      </c>
      <c r="F193" s="161" t="s">
        <v>18</v>
      </c>
      <c r="G193" s="161" t="s">
        <v>79</v>
      </c>
      <c r="H193" s="161">
        <v>3</v>
      </c>
      <c r="I193" s="161" t="s">
        <v>522</v>
      </c>
      <c r="J193" s="161" t="s">
        <v>430</v>
      </c>
      <c r="K193" s="161" t="s">
        <v>426</v>
      </c>
      <c r="L193" s="162"/>
      <c r="M193" s="165"/>
    </row>
    <row r="194" spans="1:13" ht="30" x14ac:dyDescent="0.25">
      <c r="A194" s="159">
        <v>191</v>
      </c>
      <c r="B194" s="160" t="s">
        <v>93</v>
      </c>
      <c r="C194" s="161" t="s">
        <v>320</v>
      </c>
      <c r="D194" s="161" t="s">
        <v>320</v>
      </c>
      <c r="E194" s="161" t="s">
        <v>157</v>
      </c>
      <c r="F194" s="161" t="s">
        <v>18</v>
      </c>
      <c r="G194" s="161" t="s">
        <v>225</v>
      </c>
      <c r="H194" s="161">
        <v>2</v>
      </c>
      <c r="I194" s="161" t="s">
        <v>522</v>
      </c>
      <c r="J194" s="161" t="s">
        <v>430</v>
      </c>
      <c r="K194" s="161" t="s">
        <v>426</v>
      </c>
      <c r="L194" s="162" t="s">
        <v>542</v>
      </c>
      <c r="M194" s="165"/>
    </row>
    <row r="195" spans="1:13" ht="30" x14ac:dyDescent="0.25">
      <c r="A195" s="159">
        <v>192</v>
      </c>
      <c r="B195" s="160" t="s">
        <v>93</v>
      </c>
      <c r="C195" s="160" t="s">
        <v>543</v>
      </c>
      <c r="D195" s="160" t="s">
        <v>94</v>
      </c>
      <c r="E195" s="161" t="s">
        <v>157</v>
      </c>
      <c r="F195" s="160" t="s">
        <v>18</v>
      </c>
      <c r="G195" s="160" t="s">
        <v>225</v>
      </c>
      <c r="H195" s="160">
        <v>2</v>
      </c>
      <c r="I195" s="160" t="s">
        <v>526</v>
      </c>
      <c r="J195" s="160" t="s">
        <v>539</v>
      </c>
      <c r="K195" s="161" t="s">
        <v>426</v>
      </c>
      <c r="L195" s="162" t="s">
        <v>544</v>
      </c>
      <c r="M195" s="165"/>
    </row>
    <row r="196" spans="1:13" ht="30" x14ac:dyDescent="0.25">
      <c r="A196" s="159">
        <v>193</v>
      </c>
      <c r="B196" s="160" t="s">
        <v>93</v>
      </c>
      <c r="C196" s="160" t="s">
        <v>545</v>
      </c>
      <c r="D196" s="160" t="s">
        <v>94</v>
      </c>
      <c r="E196" s="161" t="s">
        <v>157</v>
      </c>
      <c r="F196" s="160" t="s">
        <v>18</v>
      </c>
      <c r="G196" s="160" t="s">
        <v>225</v>
      </c>
      <c r="H196" s="160">
        <v>2</v>
      </c>
      <c r="I196" s="160" t="s">
        <v>526</v>
      </c>
      <c r="J196" s="160" t="s">
        <v>539</v>
      </c>
      <c r="K196" s="161" t="s">
        <v>426</v>
      </c>
      <c r="L196" s="164"/>
    </row>
    <row r="197" spans="1:13" ht="30" x14ac:dyDescent="0.25">
      <c r="A197" s="159">
        <v>194</v>
      </c>
      <c r="B197" s="160" t="s">
        <v>93</v>
      </c>
      <c r="C197" s="160" t="s">
        <v>545</v>
      </c>
      <c r="D197" s="160" t="s">
        <v>94</v>
      </c>
      <c r="E197" s="161" t="s">
        <v>157</v>
      </c>
      <c r="F197" s="160" t="s">
        <v>18</v>
      </c>
      <c r="G197" s="160" t="s">
        <v>225</v>
      </c>
      <c r="H197" s="160">
        <v>2</v>
      </c>
      <c r="I197" s="160" t="s">
        <v>526</v>
      </c>
      <c r="J197" s="160" t="s">
        <v>436</v>
      </c>
      <c r="K197" s="161" t="s">
        <v>426</v>
      </c>
      <c r="L197" s="164"/>
    </row>
    <row r="198" spans="1:13" ht="30" x14ac:dyDescent="0.25">
      <c r="A198" s="159">
        <v>195</v>
      </c>
      <c r="B198" s="160" t="s">
        <v>93</v>
      </c>
      <c r="C198" s="160" t="s">
        <v>545</v>
      </c>
      <c r="D198" s="160" t="s">
        <v>94</v>
      </c>
      <c r="E198" s="161" t="s">
        <v>157</v>
      </c>
      <c r="F198" s="160" t="s">
        <v>18</v>
      </c>
      <c r="G198" s="160" t="s">
        <v>79</v>
      </c>
      <c r="H198" s="160">
        <v>3</v>
      </c>
      <c r="I198" s="160" t="s">
        <v>526</v>
      </c>
      <c r="J198" s="160" t="s">
        <v>539</v>
      </c>
      <c r="K198" s="161" t="s">
        <v>426</v>
      </c>
      <c r="L198" s="164"/>
    </row>
    <row r="199" spans="1:13" ht="30" x14ac:dyDescent="0.25">
      <c r="A199" s="159">
        <v>196</v>
      </c>
      <c r="B199" s="160" t="s">
        <v>93</v>
      </c>
      <c r="C199" s="160" t="s">
        <v>545</v>
      </c>
      <c r="D199" s="160" t="s">
        <v>94</v>
      </c>
      <c r="E199" s="161" t="s">
        <v>157</v>
      </c>
      <c r="F199" s="160" t="s">
        <v>18</v>
      </c>
      <c r="G199" s="160" t="s">
        <v>79</v>
      </c>
      <c r="H199" s="160">
        <v>3</v>
      </c>
      <c r="I199" s="160" t="s">
        <v>526</v>
      </c>
      <c r="J199" s="160" t="s">
        <v>436</v>
      </c>
      <c r="K199" s="161" t="s">
        <v>426</v>
      </c>
      <c r="L199" s="164"/>
    </row>
    <row r="200" spans="1:13" ht="30" x14ac:dyDescent="0.25">
      <c r="A200" s="159">
        <v>197</v>
      </c>
      <c r="B200" s="160" t="s">
        <v>93</v>
      </c>
      <c r="C200" s="160" t="s">
        <v>94</v>
      </c>
      <c r="D200" s="160" t="s">
        <v>94</v>
      </c>
      <c r="E200" s="161" t="s">
        <v>157</v>
      </c>
      <c r="F200" s="160" t="s">
        <v>20</v>
      </c>
      <c r="G200" s="160" t="s">
        <v>225</v>
      </c>
      <c r="H200" s="160">
        <v>3</v>
      </c>
      <c r="I200" s="160" t="s">
        <v>86</v>
      </c>
      <c r="J200" s="160" t="s">
        <v>539</v>
      </c>
      <c r="K200" s="161" t="s">
        <v>426</v>
      </c>
      <c r="L200" s="162"/>
    </row>
    <row r="201" spans="1:13" ht="30" x14ac:dyDescent="0.25">
      <c r="A201" s="159">
        <v>198</v>
      </c>
      <c r="B201" s="160" t="s">
        <v>93</v>
      </c>
      <c r="C201" s="160" t="s">
        <v>94</v>
      </c>
      <c r="D201" s="160" t="s">
        <v>94</v>
      </c>
      <c r="E201" s="161" t="s">
        <v>157</v>
      </c>
      <c r="F201" s="160" t="s">
        <v>20</v>
      </c>
      <c r="G201" s="160" t="s">
        <v>225</v>
      </c>
      <c r="H201" s="160">
        <v>3</v>
      </c>
      <c r="I201" s="160" t="s">
        <v>86</v>
      </c>
      <c r="J201" s="160" t="s">
        <v>436</v>
      </c>
      <c r="K201" s="161" t="s">
        <v>426</v>
      </c>
      <c r="L201" s="162"/>
    </row>
    <row r="202" spans="1:13" ht="30" x14ac:dyDescent="0.25">
      <c r="A202" s="159">
        <v>199</v>
      </c>
      <c r="B202" s="160" t="s">
        <v>93</v>
      </c>
      <c r="C202" s="160" t="s">
        <v>94</v>
      </c>
      <c r="D202" s="160" t="s">
        <v>94</v>
      </c>
      <c r="E202" s="161" t="s">
        <v>157</v>
      </c>
      <c r="F202" s="160" t="s">
        <v>20</v>
      </c>
      <c r="G202" s="160" t="s">
        <v>79</v>
      </c>
      <c r="H202" s="160">
        <v>4</v>
      </c>
      <c r="I202" s="160" t="s">
        <v>86</v>
      </c>
      <c r="J202" s="160" t="s">
        <v>539</v>
      </c>
      <c r="K202" s="161" t="s">
        <v>426</v>
      </c>
      <c r="L202" s="162"/>
    </row>
    <row r="203" spans="1:13" ht="30" x14ac:dyDescent="0.25">
      <c r="A203" s="159">
        <v>200</v>
      </c>
      <c r="B203" s="160" t="s">
        <v>93</v>
      </c>
      <c r="C203" s="160" t="s">
        <v>94</v>
      </c>
      <c r="D203" s="160" t="s">
        <v>94</v>
      </c>
      <c r="E203" s="161" t="s">
        <v>157</v>
      </c>
      <c r="F203" s="160" t="s">
        <v>20</v>
      </c>
      <c r="G203" s="160" t="s">
        <v>79</v>
      </c>
      <c r="H203" s="160">
        <v>4</v>
      </c>
      <c r="I203" s="160" t="s">
        <v>86</v>
      </c>
      <c r="J203" s="160" t="s">
        <v>436</v>
      </c>
      <c r="K203" s="161" t="s">
        <v>426</v>
      </c>
      <c r="L203" s="162"/>
    </row>
    <row r="204" spans="1:13" ht="30" x14ac:dyDescent="0.25">
      <c r="A204" s="159">
        <v>201</v>
      </c>
      <c r="B204" s="160" t="s">
        <v>93</v>
      </c>
      <c r="C204" s="160" t="s">
        <v>540</v>
      </c>
      <c r="D204" s="161" t="s">
        <v>320</v>
      </c>
      <c r="E204" s="161" t="s">
        <v>157</v>
      </c>
      <c r="F204" s="160" t="s">
        <v>20</v>
      </c>
      <c r="G204" s="160" t="s">
        <v>225</v>
      </c>
      <c r="H204" s="160">
        <v>3</v>
      </c>
      <c r="I204" s="160" t="s">
        <v>86</v>
      </c>
      <c r="J204" s="160" t="s">
        <v>539</v>
      </c>
      <c r="K204" s="163" t="s">
        <v>426</v>
      </c>
      <c r="L204" s="164"/>
    </row>
    <row r="205" spans="1:13" ht="30" x14ac:dyDescent="0.25">
      <c r="A205" s="159">
        <v>202</v>
      </c>
      <c r="B205" s="160" t="s">
        <v>93</v>
      </c>
      <c r="C205" s="160" t="s">
        <v>540</v>
      </c>
      <c r="D205" s="161" t="s">
        <v>320</v>
      </c>
      <c r="E205" s="161" t="s">
        <v>157</v>
      </c>
      <c r="F205" s="160" t="s">
        <v>20</v>
      </c>
      <c r="G205" s="160" t="s">
        <v>225</v>
      </c>
      <c r="H205" s="160">
        <v>3</v>
      </c>
      <c r="I205" s="160" t="s">
        <v>86</v>
      </c>
      <c r="J205" s="160" t="s">
        <v>436</v>
      </c>
      <c r="K205" s="163" t="s">
        <v>426</v>
      </c>
      <c r="L205" s="164"/>
    </row>
    <row r="206" spans="1:13" ht="30" x14ac:dyDescent="0.25">
      <c r="A206" s="159">
        <v>203</v>
      </c>
      <c r="B206" s="160" t="s">
        <v>93</v>
      </c>
      <c r="C206" s="160" t="s">
        <v>540</v>
      </c>
      <c r="D206" s="161" t="s">
        <v>320</v>
      </c>
      <c r="E206" s="161" t="s">
        <v>157</v>
      </c>
      <c r="F206" s="160" t="s">
        <v>20</v>
      </c>
      <c r="G206" s="160" t="s">
        <v>79</v>
      </c>
      <c r="H206" s="160">
        <v>4</v>
      </c>
      <c r="I206" s="160" t="s">
        <v>86</v>
      </c>
      <c r="J206" s="160" t="s">
        <v>539</v>
      </c>
      <c r="K206" s="163" t="s">
        <v>426</v>
      </c>
      <c r="L206" s="164"/>
    </row>
    <row r="207" spans="1:13" ht="30.75" thickBot="1" x14ac:dyDescent="0.3">
      <c r="A207" s="159">
        <v>204</v>
      </c>
      <c r="B207" s="166" t="s">
        <v>93</v>
      </c>
      <c r="C207" s="166" t="s">
        <v>540</v>
      </c>
      <c r="D207" s="167" t="s">
        <v>320</v>
      </c>
      <c r="E207" s="167" t="s">
        <v>157</v>
      </c>
      <c r="F207" s="166" t="s">
        <v>20</v>
      </c>
      <c r="G207" s="166" t="s">
        <v>79</v>
      </c>
      <c r="H207" s="166">
        <v>4</v>
      </c>
      <c r="I207" s="166" t="s">
        <v>86</v>
      </c>
      <c r="J207" s="166" t="s">
        <v>436</v>
      </c>
      <c r="K207" s="168" t="s">
        <v>426</v>
      </c>
      <c r="L207" s="169"/>
    </row>
    <row r="208" spans="1:13" ht="30" x14ac:dyDescent="0.25">
      <c r="A208" s="34">
        <v>205</v>
      </c>
      <c r="B208" s="18" t="s">
        <v>95</v>
      </c>
      <c r="C208" s="18" t="s">
        <v>546</v>
      </c>
      <c r="D208" s="18" t="s">
        <v>91</v>
      </c>
      <c r="E208" s="18" t="s">
        <v>158</v>
      </c>
      <c r="F208" s="18" t="s">
        <v>4</v>
      </c>
      <c r="G208" s="18" t="s">
        <v>225</v>
      </c>
      <c r="H208" s="18">
        <v>3</v>
      </c>
      <c r="I208" s="18" t="s">
        <v>80</v>
      </c>
      <c r="J208" s="19" t="s">
        <v>437</v>
      </c>
      <c r="K208" s="19" t="s">
        <v>426</v>
      </c>
      <c r="L208" s="170"/>
    </row>
    <row r="209" spans="1:12" ht="30" x14ac:dyDescent="0.25">
      <c r="A209" s="31">
        <v>206</v>
      </c>
      <c r="B209" s="171" t="s">
        <v>95</v>
      </c>
      <c r="C209" s="171" t="s">
        <v>96</v>
      </c>
      <c r="D209" s="171" t="s">
        <v>91</v>
      </c>
      <c r="E209" s="171" t="s">
        <v>158</v>
      </c>
      <c r="F209" s="171" t="s">
        <v>4</v>
      </c>
      <c r="G209" s="171" t="s">
        <v>225</v>
      </c>
      <c r="H209" s="171">
        <v>3</v>
      </c>
      <c r="I209" s="171" t="s">
        <v>80</v>
      </c>
      <c r="J209" s="172" t="s">
        <v>437</v>
      </c>
      <c r="K209" s="172" t="s">
        <v>426</v>
      </c>
      <c r="L209" s="173"/>
    </row>
    <row r="210" spans="1:12" ht="30" x14ac:dyDescent="0.25">
      <c r="A210" s="31">
        <v>207</v>
      </c>
      <c r="B210" s="171" t="s">
        <v>95</v>
      </c>
      <c r="C210" s="171" t="s">
        <v>547</v>
      </c>
      <c r="D210" s="171" t="s">
        <v>91</v>
      </c>
      <c r="E210" s="171" t="s">
        <v>158</v>
      </c>
      <c r="F210" s="171" t="s">
        <v>4</v>
      </c>
      <c r="G210" s="171" t="s">
        <v>225</v>
      </c>
      <c r="H210" s="171">
        <v>3</v>
      </c>
      <c r="I210" s="171" t="s">
        <v>80</v>
      </c>
      <c r="J210" s="171" t="s">
        <v>81</v>
      </c>
      <c r="K210" s="172" t="s">
        <v>426</v>
      </c>
      <c r="L210" s="174"/>
    </row>
    <row r="211" spans="1:12" ht="30" x14ac:dyDescent="0.25">
      <c r="A211" s="31">
        <v>208</v>
      </c>
      <c r="B211" s="171" t="s">
        <v>95</v>
      </c>
      <c r="C211" s="171" t="s">
        <v>548</v>
      </c>
      <c r="D211" s="171" t="s">
        <v>91</v>
      </c>
      <c r="E211" s="171" t="s">
        <v>158</v>
      </c>
      <c r="F211" s="171" t="s">
        <v>4</v>
      </c>
      <c r="G211" s="171" t="s">
        <v>225</v>
      </c>
      <c r="H211" s="171">
        <v>3</v>
      </c>
      <c r="I211" s="171" t="s">
        <v>80</v>
      </c>
      <c r="J211" s="172" t="s">
        <v>437</v>
      </c>
      <c r="K211" s="172" t="s">
        <v>426</v>
      </c>
      <c r="L211" s="173"/>
    </row>
    <row r="212" spans="1:12" ht="30" x14ac:dyDescent="0.25">
      <c r="A212" s="31">
        <v>209</v>
      </c>
      <c r="B212" s="171" t="s">
        <v>95</v>
      </c>
      <c r="C212" s="171" t="s">
        <v>549</v>
      </c>
      <c r="D212" s="171" t="s">
        <v>91</v>
      </c>
      <c r="E212" s="171" t="s">
        <v>158</v>
      </c>
      <c r="F212" s="171" t="s">
        <v>4</v>
      </c>
      <c r="G212" s="171" t="s">
        <v>225</v>
      </c>
      <c r="H212" s="171">
        <v>3</v>
      </c>
      <c r="I212" s="171" t="s">
        <v>80</v>
      </c>
      <c r="J212" s="172" t="s">
        <v>437</v>
      </c>
      <c r="K212" s="172" t="s">
        <v>426</v>
      </c>
      <c r="L212" s="173"/>
    </row>
    <row r="213" spans="1:12" ht="30" x14ac:dyDescent="0.25">
      <c r="A213" s="31">
        <v>210</v>
      </c>
      <c r="B213" s="171" t="s">
        <v>95</v>
      </c>
      <c r="C213" s="171" t="s">
        <v>550</v>
      </c>
      <c r="D213" s="171" t="s">
        <v>91</v>
      </c>
      <c r="E213" s="171" t="s">
        <v>158</v>
      </c>
      <c r="F213" s="171" t="s">
        <v>4</v>
      </c>
      <c r="G213" s="171" t="s">
        <v>225</v>
      </c>
      <c r="H213" s="171">
        <v>3</v>
      </c>
      <c r="I213" s="171" t="s">
        <v>80</v>
      </c>
      <c r="J213" s="171" t="s">
        <v>81</v>
      </c>
      <c r="K213" s="172" t="s">
        <v>426</v>
      </c>
      <c r="L213" s="174"/>
    </row>
    <row r="214" spans="1:12" ht="45" x14ac:dyDescent="0.25">
      <c r="A214" s="31">
        <v>211</v>
      </c>
      <c r="B214" s="171" t="s">
        <v>95</v>
      </c>
      <c r="C214" s="171" t="s">
        <v>551</v>
      </c>
      <c r="D214" s="171" t="s">
        <v>98</v>
      </c>
      <c r="E214" s="171" t="s">
        <v>158</v>
      </c>
      <c r="F214" s="171" t="s">
        <v>4</v>
      </c>
      <c r="G214" s="171" t="s">
        <v>225</v>
      </c>
      <c r="H214" s="171">
        <v>3</v>
      </c>
      <c r="I214" s="171" t="s">
        <v>80</v>
      </c>
      <c r="J214" s="171" t="s">
        <v>437</v>
      </c>
      <c r="K214" s="175" t="s">
        <v>426</v>
      </c>
      <c r="L214" s="173"/>
    </row>
    <row r="215" spans="1:12" ht="45" x14ac:dyDescent="0.25">
      <c r="A215" s="31">
        <v>212</v>
      </c>
      <c r="B215" s="171" t="s">
        <v>95</v>
      </c>
      <c r="C215" s="171" t="s">
        <v>97</v>
      </c>
      <c r="D215" s="171" t="s">
        <v>98</v>
      </c>
      <c r="E215" s="171" t="s">
        <v>158</v>
      </c>
      <c r="F215" s="171" t="s">
        <v>4</v>
      </c>
      <c r="G215" s="171" t="s">
        <v>225</v>
      </c>
      <c r="H215" s="171">
        <v>3</v>
      </c>
      <c r="I215" s="171" t="s">
        <v>80</v>
      </c>
      <c r="J215" s="172" t="s">
        <v>437</v>
      </c>
      <c r="K215" s="172" t="s">
        <v>426</v>
      </c>
      <c r="L215" s="173"/>
    </row>
    <row r="216" spans="1:12" ht="45" x14ac:dyDescent="0.25">
      <c r="A216" s="31">
        <v>213</v>
      </c>
      <c r="B216" s="171" t="s">
        <v>95</v>
      </c>
      <c r="C216" s="171" t="s">
        <v>97</v>
      </c>
      <c r="D216" s="171" t="s">
        <v>98</v>
      </c>
      <c r="E216" s="171" t="s">
        <v>158</v>
      </c>
      <c r="F216" s="171" t="s">
        <v>4</v>
      </c>
      <c r="G216" s="171" t="s">
        <v>79</v>
      </c>
      <c r="H216" s="171">
        <v>4</v>
      </c>
      <c r="I216" s="171" t="s">
        <v>80</v>
      </c>
      <c r="J216" s="171" t="s">
        <v>81</v>
      </c>
      <c r="K216" s="175" t="s">
        <v>426</v>
      </c>
      <c r="L216" s="173"/>
    </row>
    <row r="217" spans="1:12" ht="30" x14ac:dyDescent="0.25">
      <c r="A217" s="31">
        <v>214</v>
      </c>
      <c r="B217" s="171" t="s">
        <v>95</v>
      </c>
      <c r="C217" s="171" t="s">
        <v>329</v>
      </c>
      <c r="D217" s="171" t="s">
        <v>552</v>
      </c>
      <c r="E217" s="171" t="s">
        <v>159</v>
      </c>
      <c r="F217" s="171" t="s">
        <v>4</v>
      </c>
      <c r="G217" s="171" t="s">
        <v>225</v>
      </c>
      <c r="H217" s="171">
        <v>3</v>
      </c>
      <c r="I217" s="171" t="s">
        <v>80</v>
      </c>
      <c r="J217" s="172" t="s">
        <v>437</v>
      </c>
      <c r="K217" s="172" t="s">
        <v>426</v>
      </c>
      <c r="L217" s="173"/>
    </row>
    <row r="218" spans="1:12" ht="30" x14ac:dyDescent="0.25">
      <c r="A218" s="31">
        <v>215</v>
      </c>
      <c r="B218" s="171" t="s">
        <v>95</v>
      </c>
      <c r="C218" s="171" t="s">
        <v>553</v>
      </c>
      <c r="D218" s="171" t="s">
        <v>99</v>
      </c>
      <c r="E218" s="171" t="s">
        <v>159</v>
      </c>
      <c r="F218" s="171" t="s">
        <v>4</v>
      </c>
      <c r="G218" s="171" t="s">
        <v>225</v>
      </c>
      <c r="H218" s="171">
        <v>3</v>
      </c>
      <c r="I218" s="171" t="s">
        <v>80</v>
      </c>
      <c r="J218" s="171" t="s">
        <v>81</v>
      </c>
      <c r="K218" s="175" t="s">
        <v>426</v>
      </c>
      <c r="L218" s="173"/>
    </row>
    <row r="219" spans="1:12" ht="30" x14ac:dyDescent="0.25">
      <c r="A219" s="31">
        <v>216</v>
      </c>
      <c r="B219" s="171" t="s">
        <v>95</v>
      </c>
      <c r="C219" s="171" t="s">
        <v>553</v>
      </c>
      <c r="D219" s="171" t="s">
        <v>99</v>
      </c>
      <c r="E219" s="171" t="s">
        <v>159</v>
      </c>
      <c r="F219" s="171" t="s">
        <v>4</v>
      </c>
      <c r="G219" s="171" t="s">
        <v>79</v>
      </c>
      <c r="H219" s="171">
        <v>4</v>
      </c>
      <c r="I219" s="171" t="s">
        <v>80</v>
      </c>
      <c r="J219" s="171" t="s">
        <v>81</v>
      </c>
      <c r="K219" s="175" t="s">
        <v>426</v>
      </c>
      <c r="L219" s="173"/>
    </row>
    <row r="220" spans="1:12" ht="30" x14ac:dyDescent="0.25">
      <c r="A220" s="31">
        <v>217</v>
      </c>
      <c r="B220" s="171" t="s">
        <v>95</v>
      </c>
      <c r="C220" s="171" t="s">
        <v>554</v>
      </c>
      <c r="D220" s="171" t="s">
        <v>101</v>
      </c>
      <c r="E220" s="171" t="s">
        <v>160</v>
      </c>
      <c r="F220" s="171" t="s">
        <v>4</v>
      </c>
      <c r="G220" s="171" t="s">
        <v>225</v>
      </c>
      <c r="H220" s="171">
        <v>3</v>
      </c>
      <c r="I220" s="171" t="s">
        <v>80</v>
      </c>
      <c r="J220" s="171" t="s">
        <v>81</v>
      </c>
      <c r="K220" s="175" t="s">
        <v>426</v>
      </c>
      <c r="L220" s="173"/>
    </row>
    <row r="221" spans="1:12" ht="30" x14ac:dyDescent="0.25">
      <c r="A221" s="31">
        <v>218</v>
      </c>
      <c r="B221" s="171" t="s">
        <v>95</v>
      </c>
      <c r="C221" s="171" t="s">
        <v>554</v>
      </c>
      <c r="D221" s="171" t="s">
        <v>101</v>
      </c>
      <c r="E221" s="171" t="s">
        <v>160</v>
      </c>
      <c r="F221" s="171" t="s">
        <v>4</v>
      </c>
      <c r="G221" s="171" t="s">
        <v>79</v>
      </c>
      <c r="H221" s="171">
        <v>4</v>
      </c>
      <c r="I221" s="171" t="s">
        <v>80</v>
      </c>
      <c r="J221" s="171" t="s">
        <v>81</v>
      </c>
      <c r="K221" s="175" t="s">
        <v>426</v>
      </c>
      <c r="L221" s="173"/>
    </row>
    <row r="222" spans="1:12" ht="30" x14ac:dyDescent="0.25">
      <c r="A222" s="31">
        <v>219</v>
      </c>
      <c r="B222" s="171" t="s">
        <v>95</v>
      </c>
      <c r="C222" s="171" t="s">
        <v>330</v>
      </c>
      <c r="D222" s="171" t="s">
        <v>101</v>
      </c>
      <c r="E222" s="171" t="s">
        <v>160</v>
      </c>
      <c r="F222" s="171" t="s">
        <v>4</v>
      </c>
      <c r="G222" s="171" t="s">
        <v>225</v>
      </c>
      <c r="H222" s="171">
        <v>3</v>
      </c>
      <c r="I222" s="171" t="s">
        <v>80</v>
      </c>
      <c r="J222" s="171" t="s">
        <v>81</v>
      </c>
      <c r="K222" s="175" t="s">
        <v>426</v>
      </c>
      <c r="L222" s="173"/>
    </row>
    <row r="223" spans="1:12" ht="30" x14ac:dyDescent="0.25">
      <c r="A223" s="31">
        <v>220</v>
      </c>
      <c r="B223" s="171" t="s">
        <v>95</v>
      </c>
      <c r="C223" s="171" t="s">
        <v>330</v>
      </c>
      <c r="D223" s="171" t="s">
        <v>101</v>
      </c>
      <c r="E223" s="171" t="s">
        <v>160</v>
      </c>
      <c r="F223" s="171" t="s">
        <v>4</v>
      </c>
      <c r="G223" s="171" t="s">
        <v>79</v>
      </c>
      <c r="H223" s="171">
        <v>4</v>
      </c>
      <c r="I223" s="171" t="s">
        <v>80</v>
      </c>
      <c r="J223" s="171" t="s">
        <v>81</v>
      </c>
      <c r="K223" s="175" t="s">
        <v>426</v>
      </c>
      <c r="L223" s="173"/>
    </row>
    <row r="224" spans="1:12" ht="30" x14ac:dyDescent="0.25">
      <c r="A224" s="31">
        <v>221</v>
      </c>
      <c r="B224" s="171" t="s">
        <v>95</v>
      </c>
      <c r="C224" s="171" t="s">
        <v>331</v>
      </c>
      <c r="D224" s="171" t="s">
        <v>555</v>
      </c>
      <c r="E224" s="171" t="s">
        <v>160</v>
      </c>
      <c r="F224" s="171" t="s">
        <v>4</v>
      </c>
      <c r="G224" s="171" t="s">
        <v>225</v>
      </c>
      <c r="H224" s="171">
        <v>3</v>
      </c>
      <c r="I224" s="171" t="s">
        <v>80</v>
      </c>
      <c r="J224" s="171" t="s">
        <v>81</v>
      </c>
      <c r="K224" s="175" t="s">
        <v>426</v>
      </c>
      <c r="L224" s="173"/>
    </row>
    <row r="225" spans="1:21" ht="30" x14ac:dyDescent="0.25">
      <c r="A225" s="31">
        <v>222</v>
      </c>
      <c r="B225" s="171" t="s">
        <v>95</v>
      </c>
      <c r="C225" s="171" t="s">
        <v>162</v>
      </c>
      <c r="D225" s="171" t="s">
        <v>162</v>
      </c>
      <c r="E225" s="171" t="s">
        <v>162</v>
      </c>
      <c r="F225" s="171" t="s">
        <v>4</v>
      </c>
      <c r="G225" s="171" t="s">
        <v>225</v>
      </c>
      <c r="H225" s="171">
        <v>3</v>
      </c>
      <c r="I225" s="171" t="s">
        <v>80</v>
      </c>
      <c r="J225" s="172" t="s">
        <v>539</v>
      </c>
      <c r="K225" s="172" t="s">
        <v>426</v>
      </c>
      <c r="L225" s="173"/>
    </row>
    <row r="226" spans="1:21" ht="30" x14ac:dyDescent="0.25">
      <c r="A226" s="31">
        <v>223</v>
      </c>
      <c r="B226" s="171" t="s">
        <v>95</v>
      </c>
      <c r="C226" s="171" t="s">
        <v>556</v>
      </c>
      <c r="D226" s="171" t="s">
        <v>102</v>
      </c>
      <c r="E226" s="171" t="s">
        <v>161</v>
      </c>
      <c r="F226" s="171" t="s">
        <v>4</v>
      </c>
      <c r="G226" s="171" t="s">
        <v>225</v>
      </c>
      <c r="H226" s="171">
        <v>3</v>
      </c>
      <c r="I226" s="171" t="s">
        <v>80</v>
      </c>
      <c r="J226" s="171" t="s">
        <v>428</v>
      </c>
      <c r="K226" s="175" t="s">
        <v>426</v>
      </c>
      <c r="L226" s="173"/>
    </row>
    <row r="227" spans="1:21" ht="30" x14ac:dyDescent="0.25">
      <c r="A227" s="31">
        <v>224</v>
      </c>
      <c r="B227" s="171" t="s">
        <v>95</v>
      </c>
      <c r="C227" s="171" t="s">
        <v>556</v>
      </c>
      <c r="D227" s="171" t="s">
        <v>102</v>
      </c>
      <c r="E227" s="171" t="s">
        <v>161</v>
      </c>
      <c r="F227" s="171" t="s">
        <v>4</v>
      </c>
      <c r="G227" s="171" t="s">
        <v>79</v>
      </c>
      <c r="H227" s="171">
        <v>4</v>
      </c>
      <c r="I227" s="171" t="s">
        <v>80</v>
      </c>
      <c r="J227" s="171" t="s">
        <v>428</v>
      </c>
      <c r="K227" s="175" t="s">
        <v>426</v>
      </c>
      <c r="L227" s="173"/>
    </row>
    <row r="228" spans="1:21" ht="30" x14ac:dyDescent="0.25">
      <c r="A228" s="31">
        <v>225</v>
      </c>
      <c r="B228" s="171" t="s">
        <v>95</v>
      </c>
      <c r="C228" s="171" t="s">
        <v>332</v>
      </c>
      <c r="D228" s="171" t="s">
        <v>557</v>
      </c>
      <c r="E228" s="171" t="s">
        <v>557</v>
      </c>
      <c r="F228" s="171" t="s">
        <v>4</v>
      </c>
      <c r="G228" s="171" t="s">
        <v>225</v>
      </c>
      <c r="H228" s="171">
        <v>3</v>
      </c>
      <c r="I228" s="171" t="s">
        <v>80</v>
      </c>
      <c r="J228" s="172" t="s">
        <v>437</v>
      </c>
      <c r="K228" s="172" t="s">
        <v>426</v>
      </c>
      <c r="L228" s="173"/>
    </row>
    <row r="229" spans="1:21" ht="30" x14ac:dyDescent="0.25">
      <c r="A229" s="31">
        <v>226</v>
      </c>
      <c r="B229" s="171" t="s">
        <v>95</v>
      </c>
      <c r="C229" s="171" t="s">
        <v>332</v>
      </c>
      <c r="D229" s="171" t="s">
        <v>557</v>
      </c>
      <c r="E229" s="171" t="s">
        <v>557</v>
      </c>
      <c r="F229" s="171" t="s">
        <v>4</v>
      </c>
      <c r="G229" s="171" t="s">
        <v>79</v>
      </c>
      <c r="H229" s="171">
        <v>4</v>
      </c>
      <c r="I229" s="171" t="s">
        <v>80</v>
      </c>
      <c r="J229" s="172" t="s">
        <v>437</v>
      </c>
      <c r="K229" s="172" t="s">
        <v>426</v>
      </c>
      <c r="L229" s="173"/>
    </row>
    <row r="230" spans="1:21" ht="30" x14ac:dyDescent="0.25">
      <c r="A230" s="31">
        <v>227</v>
      </c>
      <c r="B230" s="171" t="s">
        <v>95</v>
      </c>
      <c r="C230" s="171" t="s">
        <v>333</v>
      </c>
      <c r="D230" s="171" t="s">
        <v>558</v>
      </c>
      <c r="E230" s="171" t="s">
        <v>559</v>
      </c>
      <c r="F230" s="171" t="s">
        <v>4</v>
      </c>
      <c r="G230" s="171" t="s">
        <v>225</v>
      </c>
      <c r="H230" s="171">
        <v>3</v>
      </c>
      <c r="I230" s="171" t="s">
        <v>80</v>
      </c>
      <c r="J230" s="172" t="s">
        <v>437</v>
      </c>
      <c r="K230" s="172" t="s">
        <v>426</v>
      </c>
      <c r="L230" s="173"/>
    </row>
    <row r="231" spans="1:21" ht="30" x14ac:dyDescent="0.25">
      <c r="A231" s="31">
        <v>228</v>
      </c>
      <c r="B231" s="171" t="s">
        <v>95</v>
      </c>
      <c r="C231" s="171" t="s">
        <v>333</v>
      </c>
      <c r="D231" s="171" t="s">
        <v>558</v>
      </c>
      <c r="E231" s="171" t="s">
        <v>559</v>
      </c>
      <c r="F231" s="171" t="s">
        <v>4</v>
      </c>
      <c r="G231" s="171" t="s">
        <v>79</v>
      </c>
      <c r="H231" s="171">
        <v>4</v>
      </c>
      <c r="I231" s="171" t="s">
        <v>80</v>
      </c>
      <c r="J231" s="172" t="s">
        <v>437</v>
      </c>
      <c r="K231" s="172" t="s">
        <v>426</v>
      </c>
      <c r="L231" s="173"/>
    </row>
    <row r="232" spans="1:21" ht="30" x14ac:dyDescent="0.25">
      <c r="A232" s="31">
        <v>229</v>
      </c>
      <c r="B232" s="171" t="s">
        <v>95</v>
      </c>
      <c r="C232" s="171" t="s">
        <v>560</v>
      </c>
      <c r="D232" s="171"/>
      <c r="E232" s="171" t="s">
        <v>161</v>
      </c>
      <c r="F232" s="171" t="s">
        <v>4</v>
      </c>
      <c r="G232" s="171" t="s">
        <v>225</v>
      </c>
      <c r="H232" s="171">
        <v>3</v>
      </c>
      <c r="I232" s="171" t="s">
        <v>80</v>
      </c>
      <c r="J232" s="172" t="s">
        <v>437</v>
      </c>
      <c r="K232" s="172" t="s">
        <v>426</v>
      </c>
      <c r="L232" s="173"/>
      <c r="Q232" s="149"/>
      <c r="R232" s="176"/>
      <c r="S232" s="176"/>
      <c r="T232" s="176"/>
      <c r="U232" s="176"/>
    </row>
    <row r="233" spans="1:21" ht="30" x14ac:dyDescent="0.25">
      <c r="A233" s="31">
        <v>230</v>
      </c>
      <c r="B233" s="171" t="s">
        <v>95</v>
      </c>
      <c r="C233" s="171" t="s">
        <v>560</v>
      </c>
      <c r="D233" s="171"/>
      <c r="E233" s="171" t="s">
        <v>161</v>
      </c>
      <c r="F233" s="171" t="s">
        <v>4</v>
      </c>
      <c r="G233" s="171" t="s">
        <v>79</v>
      </c>
      <c r="H233" s="171">
        <v>4</v>
      </c>
      <c r="I233" s="171" t="s">
        <v>80</v>
      </c>
      <c r="J233" s="172" t="s">
        <v>437</v>
      </c>
      <c r="K233" s="172" t="s">
        <v>426</v>
      </c>
      <c r="L233" s="173"/>
      <c r="Q233" s="149"/>
      <c r="R233" s="176"/>
      <c r="S233" s="176"/>
      <c r="T233" s="176"/>
      <c r="U233" s="176"/>
    </row>
    <row r="234" spans="1:21" ht="30" x14ac:dyDescent="0.25">
      <c r="A234" s="31">
        <v>231</v>
      </c>
      <c r="B234" s="171" t="s">
        <v>95</v>
      </c>
      <c r="C234" s="171" t="s">
        <v>561</v>
      </c>
      <c r="D234" s="171"/>
      <c r="E234" s="171" t="s">
        <v>160</v>
      </c>
      <c r="F234" s="171" t="s">
        <v>4</v>
      </c>
      <c r="G234" s="171" t="s">
        <v>225</v>
      </c>
      <c r="H234" s="171">
        <v>3</v>
      </c>
      <c r="I234" s="171" t="s">
        <v>80</v>
      </c>
      <c r="J234" s="171" t="s">
        <v>81</v>
      </c>
      <c r="K234" s="175" t="s">
        <v>426</v>
      </c>
      <c r="L234" s="173"/>
      <c r="Q234" s="2"/>
      <c r="R234" s="2"/>
      <c r="S234" s="2"/>
      <c r="T234" s="2"/>
      <c r="U234" s="2"/>
    </row>
    <row r="235" spans="1:21" ht="30" x14ac:dyDescent="0.25">
      <c r="A235" s="31">
        <v>232</v>
      </c>
      <c r="B235" s="171" t="s">
        <v>95</v>
      </c>
      <c r="C235" s="171" t="s">
        <v>561</v>
      </c>
      <c r="D235" s="171"/>
      <c r="E235" s="171" t="s">
        <v>160</v>
      </c>
      <c r="F235" s="171" t="s">
        <v>18</v>
      </c>
      <c r="G235" s="171" t="s">
        <v>225</v>
      </c>
      <c r="H235" s="171">
        <v>2</v>
      </c>
      <c r="I235" s="171" t="s">
        <v>522</v>
      </c>
      <c r="J235" s="172" t="s">
        <v>437</v>
      </c>
      <c r="K235" s="172" t="s">
        <v>426</v>
      </c>
      <c r="L235" s="173"/>
    </row>
    <row r="236" spans="1:21" ht="30" x14ac:dyDescent="0.25">
      <c r="A236" s="31">
        <v>233</v>
      </c>
      <c r="B236" s="171" t="s">
        <v>95</v>
      </c>
      <c r="C236" s="171" t="s">
        <v>546</v>
      </c>
      <c r="D236" s="171" t="s">
        <v>91</v>
      </c>
      <c r="E236" s="171" t="s">
        <v>158</v>
      </c>
      <c r="F236" s="171" t="s">
        <v>18</v>
      </c>
      <c r="G236" s="171" t="s">
        <v>225</v>
      </c>
      <c r="H236" s="171">
        <v>2</v>
      </c>
      <c r="I236" s="171" t="s">
        <v>522</v>
      </c>
      <c r="J236" s="172" t="s">
        <v>437</v>
      </c>
      <c r="K236" s="172" t="s">
        <v>426</v>
      </c>
      <c r="L236" s="173"/>
    </row>
    <row r="237" spans="1:21" ht="30" x14ac:dyDescent="0.25">
      <c r="A237" s="31">
        <v>234</v>
      </c>
      <c r="B237" s="171" t="s">
        <v>95</v>
      </c>
      <c r="C237" s="171" t="s">
        <v>96</v>
      </c>
      <c r="D237" s="171" t="s">
        <v>91</v>
      </c>
      <c r="E237" s="171" t="s">
        <v>158</v>
      </c>
      <c r="F237" s="171" t="s">
        <v>18</v>
      </c>
      <c r="G237" s="171" t="s">
        <v>225</v>
      </c>
      <c r="H237" s="171">
        <v>2</v>
      </c>
      <c r="I237" s="171" t="s">
        <v>522</v>
      </c>
      <c r="J237" s="172" t="s">
        <v>437</v>
      </c>
      <c r="K237" s="172" t="s">
        <v>426</v>
      </c>
      <c r="L237" s="173"/>
    </row>
    <row r="238" spans="1:21" ht="30" x14ac:dyDescent="0.25">
      <c r="A238" s="31">
        <v>235</v>
      </c>
      <c r="B238" s="171" t="s">
        <v>95</v>
      </c>
      <c r="C238" s="171" t="s">
        <v>547</v>
      </c>
      <c r="D238" s="171" t="s">
        <v>91</v>
      </c>
      <c r="E238" s="171" t="s">
        <v>158</v>
      </c>
      <c r="F238" s="171" t="s">
        <v>18</v>
      </c>
      <c r="G238" s="171" t="s">
        <v>225</v>
      </c>
      <c r="H238" s="171">
        <v>2</v>
      </c>
      <c r="I238" s="171" t="s">
        <v>522</v>
      </c>
      <c r="J238" s="171" t="s">
        <v>81</v>
      </c>
      <c r="K238" s="172" t="s">
        <v>426</v>
      </c>
      <c r="L238" s="174"/>
    </row>
    <row r="239" spans="1:21" ht="30" x14ac:dyDescent="0.25">
      <c r="A239" s="31">
        <v>236</v>
      </c>
      <c r="B239" s="171" t="s">
        <v>95</v>
      </c>
      <c r="C239" s="171" t="s">
        <v>548</v>
      </c>
      <c r="D239" s="171" t="s">
        <v>91</v>
      </c>
      <c r="E239" s="171" t="s">
        <v>158</v>
      </c>
      <c r="F239" s="171" t="s">
        <v>18</v>
      </c>
      <c r="G239" s="171" t="s">
        <v>225</v>
      </c>
      <c r="H239" s="171">
        <v>2</v>
      </c>
      <c r="I239" s="171" t="s">
        <v>522</v>
      </c>
      <c r="J239" s="172" t="s">
        <v>437</v>
      </c>
      <c r="K239" s="172" t="s">
        <v>426</v>
      </c>
      <c r="L239" s="173"/>
    </row>
    <row r="240" spans="1:21" ht="30" x14ac:dyDescent="0.25">
      <c r="A240" s="31">
        <v>237</v>
      </c>
      <c r="B240" s="171" t="s">
        <v>95</v>
      </c>
      <c r="C240" s="171" t="s">
        <v>549</v>
      </c>
      <c r="D240" s="171" t="s">
        <v>91</v>
      </c>
      <c r="E240" s="171" t="s">
        <v>158</v>
      </c>
      <c r="F240" s="171" t="s">
        <v>18</v>
      </c>
      <c r="G240" s="171" t="s">
        <v>225</v>
      </c>
      <c r="H240" s="171">
        <v>2</v>
      </c>
      <c r="I240" s="171" t="s">
        <v>522</v>
      </c>
      <c r="J240" s="171" t="s">
        <v>81</v>
      </c>
      <c r="K240" s="172" t="s">
        <v>426</v>
      </c>
      <c r="L240" s="12"/>
    </row>
    <row r="241" spans="1:13" ht="30" x14ac:dyDescent="0.25">
      <c r="A241" s="31">
        <v>238</v>
      </c>
      <c r="B241" s="171" t="s">
        <v>95</v>
      </c>
      <c r="C241" s="171" t="s">
        <v>550</v>
      </c>
      <c r="D241" s="171" t="s">
        <v>91</v>
      </c>
      <c r="E241" s="171" t="s">
        <v>158</v>
      </c>
      <c r="F241" s="171" t="s">
        <v>18</v>
      </c>
      <c r="G241" s="171" t="s">
        <v>225</v>
      </c>
      <c r="H241" s="171">
        <v>2</v>
      </c>
      <c r="I241" s="171" t="s">
        <v>522</v>
      </c>
      <c r="J241" s="171" t="s">
        <v>81</v>
      </c>
      <c r="K241" s="172" t="s">
        <v>426</v>
      </c>
      <c r="L241" s="174"/>
    </row>
    <row r="242" spans="1:13" ht="45" x14ac:dyDescent="0.25">
      <c r="A242" s="31">
        <v>239</v>
      </c>
      <c r="B242" s="171" t="s">
        <v>95</v>
      </c>
      <c r="C242" s="171" t="s">
        <v>551</v>
      </c>
      <c r="D242" s="171" t="s">
        <v>98</v>
      </c>
      <c r="E242" s="171" t="s">
        <v>158</v>
      </c>
      <c r="F242" s="171" t="s">
        <v>18</v>
      </c>
      <c r="G242" s="171" t="s">
        <v>225</v>
      </c>
      <c r="H242" s="171">
        <v>2</v>
      </c>
      <c r="I242" s="171" t="s">
        <v>522</v>
      </c>
      <c r="J242" s="171" t="s">
        <v>437</v>
      </c>
      <c r="K242" s="172" t="s">
        <v>426</v>
      </c>
      <c r="L242" s="173"/>
    </row>
    <row r="243" spans="1:13" ht="45" x14ac:dyDescent="0.25">
      <c r="A243" s="31">
        <v>240</v>
      </c>
      <c r="B243" s="171" t="s">
        <v>95</v>
      </c>
      <c r="C243" s="171" t="s">
        <v>366</v>
      </c>
      <c r="D243" s="171" t="s">
        <v>98</v>
      </c>
      <c r="E243" s="171" t="s">
        <v>158</v>
      </c>
      <c r="F243" s="171" t="s">
        <v>18</v>
      </c>
      <c r="G243" s="171" t="s">
        <v>225</v>
      </c>
      <c r="H243" s="171">
        <v>2</v>
      </c>
      <c r="I243" s="171" t="s">
        <v>522</v>
      </c>
      <c r="J243" s="171" t="s">
        <v>437</v>
      </c>
      <c r="K243" s="175" t="s">
        <v>426</v>
      </c>
      <c r="L243" s="173"/>
    </row>
    <row r="244" spans="1:13" ht="45" x14ac:dyDescent="0.25">
      <c r="A244" s="31">
        <v>241</v>
      </c>
      <c r="B244" s="171" t="s">
        <v>95</v>
      </c>
      <c r="C244" s="171" t="s">
        <v>366</v>
      </c>
      <c r="D244" s="171" t="s">
        <v>98</v>
      </c>
      <c r="E244" s="171" t="s">
        <v>158</v>
      </c>
      <c r="F244" s="171" t="s">
        <v>18</v>
      </c>
      <c r="G244" s="171" t="s">
        <v>79</v>
      </c>
      <c r="H244" s="171">
        <v>3</v>
      </c>
      <c r="I244" s="171" t="s">
        <v>522</v>
      </c>
      <c r="J244" s="171" t="s">
        <v>437</v>
      </c>
      <c r="K244" s="175" t="s">
        <v>426</v>
      </c>
      <c r="L244" s="173"/>
    </row>
    <row r="245" spans="1:13" ht="30" x14ac:dyDescent="0.25">
      <c r="A245" s="31">
        <v>242</v>
      </c>
      <c r="B245" s="171" t="s">
        <v>95</v>
      </c>
      <c r="C245" s="171" t="s">
        <v>100</v>
      </c>
      <c r="D245" s="171" t="s">
        <v>101</v>
      </c>
      <c r="E245" s="171" t="s">
        <v>160</v>
      </c>
      <c r="F245" s="171" t="s">
        <v>18</v>
      </c>
      <c r="G245" s="171" t="s">
        <v>225</v>
      </c>
      <c r="H245" s="171">
        <v>2</v>
      </c>
      <c r="I245" s="171" t="s">
        <v>522</v>
      </c>
      <c r="J245" s="172" t="s">
        <v>437</v>
      </c>
      <c r="K245" s="172" t="s">
        <v>426</v>
      </c>
      <c r="L245" s="173"/>
    </row>
    <row r="246" spans="1:13" ht="108" customHeight="1" x14ac:dyDescent="0.25">
      <c r="A246" s="31">
        <v>243</v>
      </c>
      <c r="B246" s="171" t="s">
        <v>95</v>
      </c>
      <c r="C246" s="171" t="s">
        <v>100</v>
      </c>
      <c r="D246" s="171" t="s">
        <v>101</v>
      </c>
      <c r="E246" s="171" t="s">
        <v>160</v>
      </c>
      <c r="F246" s="171" t="s">
        <v>18</v>
      </c>
      <c r="G246" s="171" t="s">
        <v>79</v>
      </c>
      <c r="H246" s="171">
        <v>3</v>
      </c>
      <c r="I246" s="171" t="s">
        <v>522</v>
      </c>
      <c r="J246" s="172" t="s">
        <v>81</v>
      </c>
      <c r="K246" s="175" t="s">
        <v>426</v>
      </c>
      <c r="L246" s="173"/>
    </row>
    <row r="247" spans="1:13" ht="103.5" customHeight="1" x14ac:dyDescent="0.25">
      <c r="A247" s="31">
        <v>244</v>
      </c>
      <c r="B247" s="171" t="s">
        <v>95</v>
      </c>
      <c r="C247" s="171" t="s">
        <v>331</v>
      </c>
      <c r="D247" s="171" t="s">
        <v>555</v>
      </c>
      <c r="E247" s="171" t="s">
        <v>160</v>
      </c>
      <c r="F247" s="171" t="s">
        <v>18</v>
      </c>
      <c r="G247" s="171" t="s">
        <v>225</v>
      </c>
      <c r="H247" s="171">
        <v>2</v>
      </c>
      <c r="I247" s="171" t="s">
        <v>526</v>
      </c>
      <c r="J247" s="171" t="s">
        <v>81</v>
      </c>
      <c r="K247" s="172" t="s">
        <v>426</v>
      </c>
      <c r="L247" s="173"/>
    </row>
    <row r="248" spans="1:13" ht="103.5" customHeight="1" x14ac:dyDescent="0.25">
      <c r="A248" s="31">
        <v>245</v>
      </c>
      <c r="B248" s="171" t="s">
        <v>95</v>
      </c>
      <c r="C248" s="171" t="s">
        <v>365</v>
      </c>
      <c r="D248" s="171" t="s">
        <v>162</v>
      </c>
      <c r="E248" s="171" t="s">
        <v>162</v>
      </c>
      <c r="F248" s="171" t="s">
        <v>18</v>
      </c>
      <c r="G248" s="171" t="s">
        <v>225</v>
      </c>
      <c r="H248" s="171">
        <v>2</v>
      </c>
      <c r="I248" s="171" t="s">
        <v>522</v>
      </c>
      <c r="J248" s="171" t="s">
        <v>562</v>
      </c>
      <c r="K248" s="175" t="s">
        <v>426</v>
      </c>
      <c r="L248" s="173"/>
    </row>
    <row r="249" spans="1:13" ht="30" x14ac:dyDescent="0.25">
      <c r="A249" s="31">
        <v>246</v>
      </c>
      <c r="B249" s="171" t="s">
        <v>95</v>
      </c>
      <c r="C249" s="171" t="s">
        <v>363</v>
      </c>
      <c r="D249" s="171" t="s">
        <v>557</v>
      </c>
      <c r="E249" s="171" t="s">
        <v>557</v>
      </c>
      <c r="F249" s="171" t="s">
        <v>18</v>
      </c>
      <c r="G249" s="171" t="s">
        <v>225</v>
      </c>
      <c r="H249" s="171">
        <v>2</v>
      </c>
      <c r="I249" s="171" t="s">
        <v>522</v>
      </c>
      <c r="J249" s="171" t="s">
        <v>81</v>
      </c>
      <c r="K249" s="175" t="s">
        <v>426</v>
      </c>
      <c r="L249" s="173"/>
      <c r="M249" s="149"/>
    </row>
    <row r="250" spans="1:13" ht="30" x14ac:dyDescent="0.25">
      <c r="A250" s="31">
        <v>247</v>
      </c>
      <c r="B250" s="171" t="s">
        <v>95</v>
      </c>
      <c r="C250" s="171" t="s">
        <v>363</v>
      </c>
      <c r="D250" s="171" t="s">
        <v>557</v>
      </c>
      <c r="E250" s="171" t="s">
        <v>557</v>
      </c>
      <c r="F250" s="171" t="s">
        <v>18</v>
      </c>
      <c r="G250" s="171" t="s">
        <v>79</v>
      </c>
      <c r="H250" s="171">
        <v>3</v>
      </c>
      <c r="I250" s="171" t="s">
        <v>522</v>
      </c>
      <c r="J250" s="171" t="s">
        <v>81</v>
      </c>
      <c r="K250" s="175" t="s">
        <v>426</v>
      </c>
      <c r="L250" s="173"/>
      <c r="M250" s="149"/>
    </row>
    <row r="251" spans="1:13" ht="30" x14ac:dyDescent="0.25">
      <c r="A251" s="31">
        <v>248</v>
      </c>
      <c r="B251" s="171" t="s">
        <v>95</v>
      </c>
      <c r="C251" s="171" t="s">
        <v>102</v>
      </c>
      <c r="D251" s="171" t="s">
        <v>102</v>
      </c>
      <c r="E251" s="171" t="s">
        <v>161</v>
      </c>
      <c r="F251" s="171" t="s">
        <v>18</v>
      </c>
      <c r="G251" s="171" t="s">
        <v>225</v>
      </c>
      <c r="H251" s="171">
        <v>2</v>
      </c>
      <c r="I251" s="171" t="s">
        <v>522</v>
      </c>
      <c r="J251" s="171" t="s">
        <v>428</v>
      </c>
      <c r="K251" s="175" t="s">
        <v>426</v>
      </c>
      <c r="L251" s="173"/>
      <c r="M251" s="149"/>
    </row>
    <row r="252" spans="1:13" ht="30" x14ac:dyDescent="0.25">
      <c r="A252" s="31">
        <v>249</v>
      </c>
      <c r="B252" s="171" t="s">
        <v>95</v>
      </c>
      <c r="C252" s="171" t="s">
        <v>556</v>
      </c>
      <c r="D252" s="171" t="s">
        <v>102</v>
      </c>
      <c r="E252" s="171" t="s">
        <v>161</v>
      </c>
      <c r="F252" s="171" t="s">
        <v>18</v>
      </c>
      <c r="G252" s="171" t="s">
        <v>79</v>
      </c>
      <c r="H252" s="171">
        <v>3</v>
      </c>
      <c r="I252" s="171" t="s">
        <v>522</v>
      </c>
      <c r="J252" s="171" t="s">
        <v>428</v>
      </c>
      <c r="K252" s="175" t="s">
        <v>426</v>
      </c>
      <c r="L252" s="173"/>
    </row>
    <row r="253" spans="1:13" ht="30" x14ac:dyDescent="0.25">
      <c r="A253" s="31">
        <v>250</v>
      </c>
      <c r="B253" s="171" t="s">
        <v>95</v>
      </c>
      <c r="C253" s="171" t="s">
        <v>329</v>
      </c>
      <c r="D253" s="171" t="s">
        <v>552</v>
      </c>
      <c r="E253" s="171" t="s">
        <v>159</v>
      </c>
      <c r="F253" s="171" t="s">
        <v>18</v>
      </c>
      <c r="G253" s="171" t="s">
        <v>225</v>
      </c>
      <c r="H253" s="171">
        <v>2</v>
      </c>
      <c r="I253" s="171" t="s">
        <v>522</v>
      </c>
      <c r="J253" s="172" t="s">
        <v>539</v>
      </c>
      <c r="K253" s="172" t="s">
        <v>426</v>
      </c>
      <c r="L253" s="173"/>
    </row>
    <row r="254" spans="1:13" ht="30" x14ac:dyDescent="0.25">
      <c r="A254" s="31">
        <v>251</v>
      </c>
      <c r="B254" s="171" t="s">
        <v>95</v>
      </c>
      <c r="C254" s="171" t="s">
        <v>329</v>
      </c>
      <c r="D254" s="171" t="s">
        <v>552</v>
      </c>
      <c r="E254" s="171" t="s">
        <v>159</v>
      </c>
      <c r="F254" s="171" t="s">
        <v>18</v>
      </c>
      <c r="G254" s="171" t="s">
        <v>79</v>
      </c>
      <c r="H254" s="171">
        <v>3</v>
      </c>
      <c r="I254" s="171" t="s">
        <v>522</v>
      </c>
      <c r="J254" s="172" t="s">
        <v>539</v>
      </c>
      <c r="K254" s="172" t="s">
        <v>426</v>
      </c>
      <c r="L254" s="173"/>
    </row>
    <row r="255" spans="1:13" ht="30" x14ac:dyDescent="0.25">
      <c r="A255" s="31">
        <v>252</v>
      </c>
      <c r="B255" s="171" t="s">
        <v>95</v>
      </c>
      <c r="C255" s="171" t="s">
        <v>364</v>
      </c>
      <c r="D255" s="171" t="s">
        <v>99</v>
      </c>
      <c r="E255" s="171" t="s">
        <v>159</v>
      </c>
      <c r="F255" s="171" t="s">
        <v>18</v>
      </c>
      <c r="G255" s="171" t="s">
        <v>225</v>
      </c>
      <c r="H255" s="171">
        <v>2</v>
      </c>
      <c r="I255" s="171" t="s">
        <v>526</v>
      </c>
      <c r="J255" s="172" t="s">
        <v>437</v>
      </c>
      <c r="K255" s="172" t="s">
        <v>426</v>
      </c>
      <c r="L255" s="173"/>
    </row>
    <row r="256" spans="1:13" ht="30" x14ac:dyDescent="0.25">
      <c r="A256" s="31">
        <v>253</v>
      </c>
      <c r="B256" s="171" t="s">
        <v>95</v>
      </c>
      <c r="C256" s="171" t="s">
        <v>364</v>
      </c>
      <c r="D256" s="171" t="s">
        <v>99</v>
      </c>
      <c r="E256" s="171" t="s">
        <v>159</v>
      </c>
      <c r="F256" s="171" t="s">
        <v>18</v>
      </c>
      <c r="G256" s="171" t="s">
        <v>79</v>
      </c>
      <c r="H256" s="171">
        <v>3</v>
      </c>
      <c r="I256" s="171" t="s">
        <v>526</v>
      </c>
      <c r="J256" s="172" t="s">
        <v>437</v>
      </c>
      <c r="K256" s="172" t="s">
        <v>426</v>
      </c>
      <c r="L256" s="173"/>
    </row>
    <row r="257" spans="1:14" ht="30" x14ac:dyDescent="0.25">
      <c r="A257" s="31">
        <v>254</v>
      </c>
      <c r="B257" s="171" t="s">
        <v>95</v>
      </c>
      <c r="C257" s="171" t="s">
        <v>372</v>
      </c>
      <c r="D257" s="171" t="s">
        <v>563</v>
      </c>
      <c r="E257" s="171" t="s">
        <v>162</v>
      </c>
      <c r="F257" s="171" t="s">
        <v>20</v>
      </c>
      <c r="G257" s="171" t="s">
        <v>225</v>
      </c>
      <c r="H257" s="171">
        <v>4</v>
      </c>
      <c r="I257" s="171" t="s">
        <v>86</v>
      </c>
      <c r="J257" s="172" t="s">
        <v>428</v>
      </c>
      <c r="K257" s="172" t="s">
        <v>426</v>
      </c>
      <c r="L257" s="173"/>
    </row>
    <row r="258" spans="1:14" ht="30" x14ac:dyDescent="0.25">
      <c r="A258" s="31">
        <v>255</v>
      </c>
      <c r="B258" s="171" t="s">
        <v>95</v>
      </c>
      <c r="C258" s="171" t="s">
        <v>372</v>
      </c>
      <c r="D258" s="171" t="s">
        <v>563</v>
      </c>
      <c r="E258" s="171" t="s">
        <v>162</v>
      </c>
      <c r="F258" s="171" t="s">
        <v>20</v>
      </c>
      <c r="G258" s="171" t="s">
        <v>225</v>
      </c>
      <c r="H258" s="171">
        <v>4</v>
      </c>
      <c r="I258" s="171" t="s">
        <v>86</v>
      </c>
      <c r="J258" s="172" t="s">
        <v>430</v>
      </c>
      <c r="K258" s="172" t="s">
        <v>426</v>
      </c>
      <c r="L258" s="174"/>
    </row>
    <row r="259" spans="1:14" ht="30" x14ac:dyDescent="0.25">
      <c r="A259" s="31">
        <v>256</v>
      </c>
      <c r="B259" s="171" t="s">
        <v>95</v>
      </c>
      <c r="C259" s="171" t="s">
        <v>372</v>
      </c>
      <c r="D259" s="171" t="s">
        <v>563</v>
      </c>
      <c r="E259" s="171" t="s">
        <v>162</v>
      </c>
      <c r="F259" s="171" t="s">
        <v>20</v>
      </c>
      <c r="G259" s="171" t="s">
        <v>79</v>
      </c>
      <c r="H259" s="171">
        <v>5</v>
      </c>
      <c r="I259" s="171" t="s">
        <v>86</v>
      </c>
      <c r="J259" s="172" t="s">
        <v>428</v>
      </c>
      <c r="K259" s="172" t="s">
        <v>426</v>
      </c>
      <c r="L259" s="173"/>
    </row>
    <row r="260" spans="1:14" ht="30" x14ac:dyDescent="0.25">
      <c r="A260" s="31">
        <v>257</v>
      </c>
      <c r="B260" s="171" t="s">
        <v>95</v>
      </c>
      <c r="C260" s="171" t="s">
        <v>372</v>
      </c>
      <c r="D260" s="171" t="s">
        <v>563</v>
      </c>
      <c r="E260" s="171" t="s">
        <v>162</v>
      </c>
      <c r="F260" s="171" t="s">
        <v>20</v>
      </c>
      <c r="G260" s="171" t="s">
        <v>79</v>
      </c>
      <c r="H260" s="171">
        <v>5</v>
      </c>
      <c r="I260" s="171" t="s">
        <v>86</v>
      </c>
      <c r="J260" s="172" t="s">
        <v>430</v>
      </c>
      <c r="K260" s="172" t="s">
        <v>426</v>
      </c>
      <c r="L260" s="174"/>
      <c r="M260" s="2"/>
      <c r="N260" s="2"/>
    </row>
    <row r="261" spans="1:14" ht="30" x14ac:dyDescent="0.25">
      <c r="A261" s="31">
        <v>258</v>
      </c>
      <c r="B261" s="171" t="s">
        <v>95</v>
      </c>
      <c r="C261" s="171" t="s">
        <v>370</v>
      </c>
      <c r="D261" s="171" t="s">
        <v>555</v>
      </c>
      <c r="E261" s="171" t="s">
        <v>160</v>
      </c>
      <c r="F261" s="171" t="s">
        <v>20</v>
      </c>
      <c r="G261" s="171" t="s">
        <v>225</v>
      </c>
      <c r="H261" s="171">
        <v>4</v>
      </c>
      <c r="I261" s="171" t="s">
        <v>86</v>
      </c>
      <c r="J261" s="172" t="s">
        <v>81</v>
      </c>
      <c r="K261" s="172" t="s">
        <v>426</v>
      </c>
      <c r="L261" s="174"/>
      <c r="M261" s="2"/>
      <c r="N261" s="2"/>
    </row>
    <row r="262" spans="1:14" ht="30" x14ac:dyDescent="0.25">
      <c r="A262" s="31">
        <v>259</v>
      </c>
      <c r="B262" s="171" t="s">
        <v>95</v>
      </c>
      <c r="C262" s="171" t="s">
        <v>370</v>
      </c>
      <c r="D262" s="171" t="s">
        <v>555</v>
      </c>
      <c r="E262" s="171" t="s">
        <v>160</v>
      </c>
      <c r="F262" s="171" t="s">
        <v>20</v>
      </c>
      <c r="G262" s="171" t="s">
        <v>225</v>
      </c>
      <c r="H262" s="171">
        <v>4</v>
      </c>
      <c r="I262" s="171" t="s">
        <v>86</v>
      </c>
      <c r="J262" s="172" t="s">
        <v>430</v>
      </c>
      <c r="K262" s="172" t="s">
        <v>426</v>
      </c>
      <c r="L262" s="177"/>
    </row>
    <row r="263" spans="1:14" ht="30" x14ac:dyDescent="0.25">
      <c r="A263" s="31">
        <v>260</v>
      </c>
      <c r="B263" s="171" t="s">
        <v>95</v>
      </c>
      <c r="C263" s="171" t="s">
        <v>370</v>
      </c>
      <c r="D263" s="171" t="s">
        <v>555</v>
      </c>
      <c r="E263" s="171" t="s">
        <v>160</v>
      </c>
      <c r="F263" s="171" t="s">
        <v>20</v>
      </c>
      <c r="G263" s="171" t="s">
        <v>79</v>
      </c>
      <c r="H263" s="171">
        <v>5</v>
      </c>
      <c r="I263" s="171" t="s">
        <v>86</v>
      </c>
      <c r="J263" s="172" t="s">
        <v>437</v>
      </c>
      <c r="K263" s="172" t="s">
        <v>426</v>
      </c>
      <c r="L263" s="174"/>
    </row>
    <row r="264" spans="1:14" ht="30" x14ac:dyDescent="0.25">
      <c r="A264" s="31">
        <v>261</v>
      </c>
      <c r="B264" s="171" t="s">
        <v>95</v>
      </c>
      <c r="C264" s="171" t="s">
        <v>370</v>
      </c>
      <c r="D264" s="171" t="s">
        <v>555</v>
      </c>
      <c r="E264" s="171" t="s">
        <v>160</v>
      </c>
      <c r="F264" s="171" t="s">
        <v>20</v>
      </c>
      <c r="G264" s="171" t="s">
        <v>79</v>
      </c>
      <c r="H264" s="171">
        <v>5</v>
      </c>
      <c r="I264" s="171" t="s">
        <v>86</v>
      </c>
      <c r="J264" s="172" t="s">
        <v>430</v>
      </c>
      <c r="K264" s="172" t="s">
        <v>426</v>
      </c>
      <c r="L264" s="177"/>
    </row>
    <row r="265" spans="1:14" ht="30" x14ac:dyDescent="0.25">
      <c r="A265" s="31">
        <v>262</v>
      </c>
      <c r="B265" s="171" t="s">
        <v>95</v>
      </c>
      <c r="C265" s="171" t="s">
        <v>371</v>
      </c>
      <c r="D265" s="171" t="s">
        <v>371</v>
      </c>
      <c r="E265" s="171" t="s">
        <v>159</v>
      </c>
      <c r="F265" s="171" t="s">
        <v>20</v>
      </c>
      <c r="G265" s="171" t="s">
        <v>225</v>
      </c>
      <c r="H265" s="171">
        <v>4</v>
      </c>
      <c r="I265" s="171" t="s">
        <v>86</v>
      </c>
      <c r="J265" s="172" t="s">
        <v>81</v>
      </c>
      <c r="K265" s="175" t="s">
        <v>426</v>
      </c>
      <c r="L265" s="173"/>
    </row>
    <row r="266" spans="1:14" ht="30" x14ac:dyDescent="0.25">
      <c r="A266" s="31">
        <v>263</v>
      </c>
      <c r="B266" s="171" t="s">
        <v>95</v>
      </c>
      <c r="C266" s="171" t="s">
        <v>371</v>
      </c>
      <c r="D266" s="171" t="s">
        <v>371</v>
      </c>
      <c r="E266" s="171" t="s">
        <v>159</v>
      </c>
      <c r="F266" s="171" t="s">
        <v>20</v>
      </c>
      <c r="G266" s="171" t="s">
        <v>225</v>
      </c>
      <c r="H266" s="171">
        <v>4</v>
      </c>
      <c r="I266" s="171" t="s">
        <v>86</v>
      </c>
      <c r="J266" s="172" t="s">
        <v>436</v>
      </c>
      <c r="K266" s="175" t="s">
        <v>426</v>
      </c>
      <c r="L266" s="173"/>
    </row>
    <row r="267" spans="1:14" ht="30" x14ac:dyDescent="0.25">
      <c r="A267" s="31">
        <v>264</v>
      </c>
      <c r="B267" s="171" t="s">
        <v>95</v>
      </c>
      <c r="C267" s="171" t="s">
        <v>371</v>
      </c>
      <c r="D267" s="171" t="s">
        <v>371</v>
      </c>
      <c r="E267" s="171" t="s">
        <v>159</v>
      </c>
      <c r="F267" s="171" t="s">
        <v>20</v>
      </c>
      <c r="G267" s="171" t="s">
        <v>79</v>
      </c>
      <c r="H267" s="171">
        <v>5</v>
      </c>
      <c r="I267" s="171" t="s">
        <v>86</v>
      </c>
      <c r="J267" s="172" t="s">
        <v>81</v>
      </c>
      <c r="K267" s="175" t="s">
        <v>426</v>
      </c>
      <c r="L267" s="173"/>
    </row>
    <row r="268" spans="1:14" ht="30" x14ac:dyDescent="0.25">
      <c r="A268" s="31">
        <v>265</v>
      </c>
      <c r="B268" s="171" t="s">
        <v>95</v>
      </c>
      <c r="C268" s="171" t="s">
        <v>371</v>
      </c>
      <c r="D268" s="171" t="s">
        <v>371</v>
      </c>
      <c r="E268" s="171" t="s">
        <v>159</v>
      </c>
      <c r="F268" s="171" t="s">
        <v>20</v>
      </c>
      <c r="G268" s="171" t="s">
        <v>79</v>
      </c>
      <c r="H268" s="171">
        <v>5</v>
      </c>
      <c r="I268" s="171" t="s">
        <v>86</v>
      </c>
      <c r="J268" s="172" t="s">
        <v>436</v>
      </c>
      <c r="K268" s="175" t="s">
        <v>426</v>
      </c>
      <c r="L268" s="173"/>
    </row>
    <row r="269" spans="1:14" ht="45" x14ac:dyDescent="0.25">
      <c r="A269" s="31">
        <v>266</v>
      </c>
      <c r="B269" s="171" t="s">
        <v>95</v>
      </c>
      <c r="C269" s="171" t="s">
        <v>373</v>
      </c>
      <c r="D269" s="171" t="s">
        <v>101</v>
      </c>
      <c r="E269" s="171" t="s">
        <v>160</v>
      </c>
      <c r="F269" s="171" t="s">
        <v>20</v>
      </c>
      <c r="G269" s="171" t="s">
        <v>225</v>
      </c>
      <c r="H269" s="171">
        <v>3</v>
      </c>
      <c r="I269" s="171" t="s">
        <v>86</v>
      </c>
      <c r="J269" s="172" t="s">
        <v>81</v>
      </c>
      <c r="K269" s="175" t="s">
        <v>426</v>
      </c>
      <c r="L269" s="173"/>
    </row>
    <row r="270" spans="1:14" ht="45" x14ac:dyDescent="0.25">
      <c r="A270" s="31">
        <v>267</v>
      </c>
      <c r="B270" s="171" t="s">
        <v>95</v>
      </c>
      <c r="C270" s="171" t="s">
        <v>373</v>
      </c>
      <c r="D270" s="171" t="s">
        <v>101</v>
      </c>
      <c r="E270" s="171" t="s">
        <v>160</v>
      </c>
      <c r="F270" s="171" t="s">
        <v>20</v>
      </c>
      <c r="G270" s="171" t="s">
        <v>225</v>
      </c>
      <c r="H270" s="171">
        <v>3</v>
      </c>
      <c r="I270" s="171" t="s">
        <v>86</v>
      </c>
      <c r="J270" s="172" t="s">
        <v>436</v>
      </c>
      <c r="K270" s="175" t="s">
        <v>426</v>
      </c>
      <c r="L270" s="173"/>
    </row>
    <row r="271" spans="1:14" ht="45" x14ac:dyDescent="0.25">
      <c r="A271" s="31">
        <v>268</v>
      </c>
      <c r="B271" s="171" t="s">
        <v>95</v>
      </c>
      <c r="C271" s="171" t="s">
        <v>373</v>
      </c>
      <c r="D271" s="171" t="s">
        <v>101</v>
      </c>
      <c r="E271" s="171" t="s">
        <v>160</v>
      </c>
      <c r="F271" s="171" t="s">
        <v>20</v>
      </c>
      <c r="G271" s="171" t="s">
        <v>79</v>
      </c>
      <c r="H271" s="171">
        <v>4</v>
      </c>
      <c r="I271" s="171" t="s">
        <v>86</v>
      </c>
      <c r="J271" s="172" t="s">
        <v>81</v>
      </c>
      <c r="K271" s="175" t="s">
        <v>426</v>
      </c>
      <c r="L271" s="173"/>
    </row>
    <row r="272" spans="1:14" ht="45" x14ac:dyDescent="0.25">
      <c r="A272" s="31">
        <v>269</v>
      </c>
      <c r="B272" s="171" t="s">
        <v>95</v>
      </c>
      <c r="C272" s="171" t="s">
        <v>373</v>
      </c>
      <c r="D272" s="171" t="s">
        <v>101</v>
      </c>
      <c r="E272" s="171" t="s">
        <v>160</v>
      </c>
      <c r="F272" s="171" t="s">
        <v>20</v>
      </c>
      <c r="G272" s="171" t="s">
        <v>79</v>
      </c>
      <c r="H272" s="171">
        <v>4</v>
      </c>
      <c r="I272" s="171" t="s">
        <v>86</v>
      </c>
      <c r="J272" s="172" t="s">
        <v>436</v>
      </c>
      <c r="K272" s="175" t="s">
        <v>426</v>
      </c>
      <c r="L272" s="173"/>
    </row>
    <row r="273" spans="1:12" ht="30" x14ac:dyDescent="0.25">
      <c r="A273" s="31">
        <v>270</v>
      </c>
      <c r="B273" s="171" t="s">
        <v>95</v>
      </c>
      <c r="C273" s="171" t="s">
        <v>564</v>
      </c>
      <c r="D273" s="171" t="s">
        <v>564</v>
      </c>
      <c r="E273" s="171" t="s">
        <v>565</v>
      </c>
      <c r="F273" s="171" t="s">
        <v>20</v>
      </c>
      <c r="G273" s="171" t="s">
        <v>225</v>
      </c>
      <c r="H273" s="171">
        <v>3</v>
      </c>
      <c r="I273" s="171" t="s">
        <v>86</v>
      </c>
      <c r="J273" s="172" t="s">
        <v>428</v>
      </c>
      <c r="K273" s="175" t="s">
        <v>426</v>
      </c>
      <c r="L273" s="173"/>
    </row>
    <row r="274" spans="1:12" ht="30" x14ac:dyDescent="0.25">
      <c r="A274" s="31">
        <v>271</v>
      </c>
      <c r="B274" s="171" t="s">
        <v>95</v>
      </c>
      <c r="C274" s="171" t="s">
        <v>564</v>
      </c>
      <c r="D274" s="171" t="s">
        <v>564</v>
      </c>
      <c r="E274" s="171" t="s">
        <v>565</v>
      </c>
      <c r="F274" s="171" t="s">
        <v>20</v>
      </c>
      <c r="G274" s="171" t="s">
        <v>225</v>
      </c>
      <c r="H274" s="171">
        <v>3</v>
      </c>
      <c r="I274" s="171" t="s">
        <v>86</v>
      </c>
      <c r="J274" s="172" t="s">
        <v>436</v>
      </c>
      <c r="K274" s="175" t="s">
        <v>426</v>
      </c>
      <c r="L274" s="173"/>
    </row>
    <row r="275" spans="1:12" ht="30" x14ac:dyDescent="0.25">
      <c r="A275" s="31">
        <v>272</v>
      </c>
      <c r="B275" s="171" t="s">
        <v>95</v>
      </c>
      <c r="C275" s="171" t="s">
        <v>564</v>
      </c>
      <c r="D275" s="171" t="s">
        <v>564</v>
      </c>
      <c r="E275" s="171" t="s">
        <v>565</v>
      </c>
      <c r="F275" s="171" t="s">
        <v>20</v>
      </c>
      <c r="G275" s="171" t="s">
        <v>79</v>
      </c>
      <c r="H275" s="171">
        <v>4</v>
      </c>
      <c r="I275" s="171" t="s">
        <v>86</v>
      </c>
      <c r="J275" s="172" t="s">
        <v>428</v>
      </c>
      <c r="K275" s="175" t="s">
        <v>426</v>
      </c>
      <c r="L275" s="173"/>
    </row>
    <row r="276" spans="1:12" ht="30" x14ac:dyDescent="0.25">
      <c r="A276" s="31">
        <v>273</v>
      </c>
      <c r="B276" s="171" t="s">
        <v>95</v>
      </c>
      <c r="C276" s="171" t="s">
        <v>564</v>
      </c>
      <c r="D276" s="171" t="s">
        <v>564</v>
      </c>
      <c r="E276" s="171" t="s">
        <v>565</v>
      </c>
      <c r="F276" s="171" t="s">
        <v>20</v>
      </c>
      <c r="G276" s="171" t="s">
        <v>79</v>
      </c>
      <c r="H276" s="171">
        <v>4</v>
      </c>
      <c r="I276" s="171" t="s">
        <v>86</v>
      </c>
      <c r="J276" s="172" t="s">
        <v>436</v>
      </c>
      <c r="K276" s="175" t="s">
        <v>426</v>
      </c>
      <c r="L276" s="173"/>
    </row>
    <row r="277" spans="1:12" ht="30" x14ac:dyDescent="0.25">
      <c r="A277" s="31">
        <v>274</v>
      </c>
      <c r="B277" s="171" t="s">
        <v>95</v>
      </c>
      <c r="C277" s="171" t="s">
        <v>561</v>
      </c>
      <c r="D277" s="171"/>
      <c r="E277" s="171" t="s">
        <v>160</v>
      </c>
      <c r="F277" s="171" t="s">
        <v>20</v>
      </c>
      <c r="G277" s="171" t="s">
        <v>225</v>
      </c>
      <c r="H277" s="171">
        <v>4</v>
      </c>
      <c r="I277" s="171" t="s">
        <v>86</v>
      </c>
      <c r="J277" s="171" t="s">
        <v>81</v>
      </c>
      <c r="K277" s="175" t="s">
        <v>426</v>
      </c>
      <c r="L277" s="173"/>
    </row>
    <row r="278" spans="1:12" ht="30.75" thickBot="1" x14ac:dyDescent="0.3">
      <c r="A278" s="178">
        <v>275</v>
      </c>
      <c r="B278" s="179" t="s">
        <v>95</v>
      </c>
      <c r="C278" s="179" t="s">
        <v>561</v>
      </c>
      <c r="D278" s="179"/>
      <c r="E278" s="179" t="s">
        <v>160</v>
      </c>
      <c r="F278" s="179" t="s">
        <v>20</v>
      </c>
      <c r="G278" s="179" t="s">
        <v>79</v>
      </c>
      <c r="H278" s="179">
        <v>5</v>
      </c>
      <c r="I278" s="179" t="s">
        <v>566</v>
      </c>
      <c r="J278" s="180" t="s">
        <v>437</v>
      </c>
      <c r="K278" s="180" t="s">
        <v>426</v>
      </c>
      <c r="L278" s="181"/>
    </row>
    <row r="279" spans="1:12" ht="30" x14ac:dyDescent="0.25">
      <c r="A279" s="33">
        <v>276</v>
      </c>
      <c r="B279" s="20" t="s">
        <v>103</v>
      </c>
      <c r="C279" s="20" t="s">
        <v>104</v>
      </c>
      <c r="D279" s="20" t="s">
        <v>91</v>
      </c>
      <c r="E279" s="20" t="s">
        <v>158</v>
      </c>
      <c r="F279" s="20" t="s">
        <v>4</v>
      </c>
      <c r="G279" s="20" t="s">
        <v>567</v>
      </c>
      <c r="H279" s="20">
        <v>3</v>
      </c>
      <c r="I279" s="20" t="s">
        <v>80</v>
      </c>
      <c r="J279" s="20" t="s">
        <v>81</v>
      </c>
      <c r="K279" s="21" t="s">
        <v>426</v>
      </c>
      <c r="L279" s="182"/>
    </row>
    <row r="280" spans="1:12" ht="30" x14ac:dyDescent="0.25">
      <c r="A280" s="183">
        <v>277</v>
      </c>
      <c r="B280" s="184" t="s">
        <v>103</v>
      </c>
      <c r="C280" s="184" t="s">
        <v>105</v>
      </c>
      <c r="D280" s="184" t="s">
        <v>91</v>
      </c>
      <c r="E280" s="184" t="s">
        <v>158</v>
      </c>
      <c r="F280" s="184" t="s">
        <v>4</v>
      </c>
      <c r="G280" s="184" t="s">
        <v>567</v>
      </c>
      <c r="H280" s="184">
        <v>3</v>
      </c>
      <c r="I280" s="184" t="s">
        <v>80</v>
      </c>
      <c r="J280" s="184" t="s">
        <v>81</v>
      </c>
      <c r="K280" s="185" t="s">
        <v>426</v>
      </c>
      <c r="L280" s="186"/>
    </row>
    <row r="281" spans="1:12" ht="45" x14ac:dyDescent="0.25">
      <c r="A281" s="32">
        <v>278</v>
      </c>
      <c r="B281" s="184" t="s">
        <v>103</v>
      </c>
      <c r="C281" s="184" t="s">
        <v>106</v>
      </c>
      <c r="D281" s="184" t="s">
        <v>88</v>
      </c>
      <c r="E281" s="184" t="s">
        <v>158</v>
      </c>
      <c r="F281" s="184" t="s">
        <v>4</v>
      </c>
      <c r="G281" s="184" t="s">
        <v>567</v>
      </c>
      <c r="H281" s="184">
        <v>3</v>
      </c>
      <c r="I281" s="184" t="s">
        <v>80</v>
      </c>
      <c r="J281" s="184" t="s">
        <v>568</v>
      </c>
      <c r="K281" s="187" t="s">
        <v>426</v>
      </c>
      <c r="L281" s="188"/>
    </row>
    <row r="282" spans="1:12" ht="45" x14ac:dyDescent="0.25">
      <c r="A282" s="32">
        <v>279</v>
      </c>
      <c r="B282" s="184" t="s">
        <v>103</v>
      </c>
      <c r="C282" s="184" t="s">
        <v>107</v>
      </c>
      <c r="D282" s="184" t="s">
        <v>88</v>
      </c>
      <c r="E282" s="184" t="s">
        <v>158</v>
      </c>
      <c r="F282" s="184" t="s">
        <v>4</v>
      </c>
      <c r="G282" s="184" t="s">
        <v>567</v>
      </c>
      <c r="H282" s="184">
        <v>3</v>
      </c>
      <c r="I282" s="184" t="s">
        <v>80</v>
      </c>
      <c r="J282" s="184" t="s">
        <v>81</v>
      </c>
      <c r="K282" s="185" t="s">
        <v>426</v>
      </c>
      <c r="L282" s="186"/>
    </row>
    <row r="283" spans="1:12" ht="45" x14ac:dyDescent="0.25">
      <c r="A283" s="32">
        <v>280</v>
      </c>
      <c r="B283" s="184" t="s">
        <v>103</v>
      </c>
      <c r="C283" s="184" t="s">
        <v>569</v>
      </c>
      <c r="D283" s="184" t="s">
        <v>88</v>
      </c>
      <c r="E283" s="184" t="s">
        <v>158</v>
      </c>
      <c r="F283" s="184" t="s">
        <v>4</v>
      </c>
      <c r="G283" s="184" t="s">
        <v>567</v>
      </c>
      <c r="H283" s="184">
        <v>3</v>
      </c>
      <c r="I283" s="184" t="s">
        <v>80</v>
      </c>
      <c r="J283" s="184" t="s">
        <v>81</v>
      </c>
      <c r="K283" s="185" t="s">
        <v>426</v>
      </c>
      <c r="L283" s="186"/>
    </row>
    <row r="284" spans="1:12" ht="45" x14ac:dyDescent="0.25">
      <c r="A284" s="32">
        <v>281</v>
      </c>
      <c r="B284" s="184" t="s">
        <v>103</v>
      </c>
      <c r="C284" s="184" t="s">
        <v>108</v>
      </c>
      <c r="D284" s="184" t="s">
        <v>88</v>
      </c>
      <c r="E284" s="184" t="s">
        <v>158</v>
      </c>
      <c r="F284" s="184" t="s">
        <v>4</v>
      </c>
      <c r="G284" s="184" t="s">
        <v>567</v>
      </c>
      <c r="H284" s="184">
        <v>3</v>
      </c>
      <c r="I284" s="184" t="s">
        <v>80</v>
      </c>
      <c r="J284" s="184" t="s">
        <v>81</v>
      </c>
      <c r="K284" s="185" t="s">
        <v>426</v>
      </c>
      <c r="L284" s="186"/>
    </row>
    <row r="285" spans="1:12" ht="30" x14ac:dyDescent="0.25">
      <c r="A285" s="32">
        <v>282</v>
      </c>
      <c r="B285" s="184" t="s">
        <v>103</v>
      </c>
      <c r="C285" s="184" t="s">
        <v>400</v>
      </c>
      <c r="D285" s="184" t="s">
        <v>109</v>
      </c>
      <c r="E285" s="184" t="s">
        <v>158</v>
      </c>
      <c r="F285" s="184" t="s">
        <v>4</v>
      </c>
      <c r="G285" s="184" t="s">
        <v>567</v>
      </c>
      <c r="H285" s="184">
        <v>3</v>
      </c>
      <c r="I285" s="184" t="s">
        <v>80</v>
      </c>
      <c r="J285" s="184" t="s">
        <v>437</v>
      </c>
      <c r="K285" s="187" t="s">
        <v>426</v>
      </c>
      <c r="L285" s="186"/>
    </row>
    <row r="286" spans="1:12" ht="30" x14ac:dyDescent="0.25">
      <c r="A286" s="32">
        <v>283</v>
      </c>
      <c r="B286" s="184" t="s">
        <v>103</v>
      </c>
      <c r="C286" s="184" t="s">
        <v>400</v>
      </c>
      <c r="D286" s="184" t="s">
        <v>109</v>
      </c>
      <c r="E286" s="184" t="s">
        <v>158</v>
      </c>
      <c r="F286" s="184" t="s">
        <v>4</v>
      </c>
      <c r="G286" s="184" t="s">
        <v>79</v>
      </c>
      <c r="H286" s="184">
        <v>4</v>
      </c>
      <c r="I286" s="184" t="s">
        <v>80</v>
      </c>
      <c r="J286" s="184" t="s">
        <v>437</v>
      </c>
      <c r="K286" s="187" t="s">
        <v>426</v>
      </c>
      <c r="L286" s="186"/>
    </row>
    <row r="287" spans="1:12" ht="30" x14ac:dyDescent="0.25">
      <c r="A287" s="32">
        <v>284</v>
      </c>
      <c r="B287" s="184" t="s">
        <v>103</v>
      </c>
      <c r="C287" s="184" t="s">
        <v>110</v>
      </c>
      <c r="D287" s="184" t="s">
        <v>110</v>
      </c>
      <c r="E287" s="184" t="s">
        <v>158</v>
      </c>
      <c r="F287" s="184" t="s">
        <v>4</v>
      </c>
      <c r="G287" s="184" t="s">
        <v>567</v>
      </c>
      <c r="H287" s="184">
        <v>3</v>
      </c>
      <c r="I287" s="184" t="s">
        <v>80</v>
      </c>
      <c r="J287" s="184" t="s">
        <v>81</v>
      </c>
      <c r="K287" s="185" t="s">
        <v>426</v>
      </c>
      <c r="L287" s="186"/>
    </row>
    <row r="288" spans="1:12" ht="45" x14ac:dyDescent="0.25">
      <c r="A288" s="32">
        <v>285</v>
      </c>
      <c r="B288" s="184" t="s">
        <v>103</v>
      </c>
      <c r="C288" s="184" t="s">
        <v>570</v>
      </c>
      <c r="D288" s="184" t="s">
        <v>110</v>
      </c>
      <c r="E288" s="184" t="s">
        <v>158</v>
      </c>
      <c r="F288" s="184" t="s">
        <v>4</v>
      </c>
      <c r="G288" s="184" t="s">
        <v>79</v>
      </c>
      <c r="H288" s="184">
        <v>4</v>
      </c>
      <c r="I288" s="184" t="s">
        <v>80</v>
      </c>
      <c r="J288" s="184" t="s">
        <v>437</v>
      </c>
      <c r="K288" s="187" t="s">
        <v>426</v>
      </c>
      <c r="L288" s="186"/>
    </row>
    <row r="289" spans="1:12" ht="30" x14ac:dyDescent="0.25">
      <c r="A289" s="32">
        <v>286</v>
      </c>
      <c r="B289" s="184" t="s">
        <v>103</v>
      </c>
      <c r="C289" s="184" t="s">
        <v>111</v>
      </c>
      <c r="D289" s="184" t="s">
        <v>111</v>
      </c>
      <c r="E289" s="184" t="s">
        <v>158</v>
      </c>
      <c r="F289" s="184" t="s">
        <v>4</v>
      </c>
      <c r="G289" s="184" t="s">
        <v>567</v>
      </c>
      <c r="H289" s="184">
        <v>3</v>
      </c>
      <c r="I289" s="184" t="s">
        <v>80</v>
      </c>
      <c r="J289" s="184" t="s">
        <v>81</v>
      </c>
      <c r="K289" s="185" t="s">
        <v>426</v>
      </c>
      <c r="L289" s="186"/>
    </row>
    <row r="290" spans="1:12" ht="30" x14ac:dyDescent="0.25">
      <c r="A290" s="32">
        <v>287</v>
      </c>
      <c r="B290" s="184" t="s">
        <v>103</v>
      </c>
      <c r="C290" s="184" t="s">
        <v>571</v>
      </c>
      <c r="D290" s="184" t="s">
        <v>111</v>
      </c>
      <c r="E290" s="184" t="s">
        <v>158</v>
      </c>
      <c r="F290" s="184" t="s">
        <v>4</v>
      </c>
      <c r="G290" s="184" t="s">
        <v>79</v>
      </c>
      <c r="H290" s="184">
        <v>4</v>
      </c>
      <c r="I290" s="184" t="s">
        <v>80</v>
      </c>
      <c r="J290" s="184" t="s">
        <v>437</v>
      </c>
      <c r="K290" s="187" t="s">
        <v>426</v>
      </c>
      <c r="L290" s="186"/>
    </row>
    <row r="291" spans="1:12" ht="30" x14ac:dyDescent="0.25">
      <c r="A291" s="32">
        <v>288</v>
      </c>
      <c r="B291" s="184" t="s">
        <v>103</v>
      </c>
      <c r="C291" s="184" t="s">
        <v>376</v>
      </c>
      <c r="D291" s="184" t="s">
        <v>114</v>
      </c>
      <c r="E291" s="184" t="s">
        <v>114</v>
      </c>
      <c r="F291" s="184" t="s">
        <v>4</v>
      </c>
      <c r="G291" s="184" t="s">
        <v>567</v>
      </c>
      <c r="H291" s="184">
        <v>3</v>
      </c>
      <c r="I291" s="184" t="s">
        <v>80</v>
      </c>
      <c r="J291" s="184" t="s">
        <v>428</v>
      </c>
      <c r="K291" s="185" t="s">
        <v>426</v>
      </c>
      <c r="L291" s="186"/>
    </row>
    <row r="292" spans="1:12" ht="30" x14ac:dyDescent="0.25">
      <c r="A292" s="32">
        <v>289</v>
      </c>
      <c r="B292" s="184" t="s">
        <v>103</v>
      </c>
      <c r="C292" s="184" t="s">
        <v>572</v>
      </c>
      <c r="D292" s="184" t="s">
        <v>114</v>
      </c>
      <c r="E292" s="184" t="s">
        <v>114</v>
      </c>
      <c r="F292" s="184" t="s">
        <v>4</v>
      </c>
      <c r="G292" s="184" t="s">
        <v>79</v>
      </c>
      <c r="H292" s="184">
        <v>4</v>
      </c>
      <c r="I292" s="184" t="s">
        <v>80</v>
      </c>
      <c r="J292" s="184" t="s">
        <v>428</v>
      </c>
      <c r="K292" s="187" t="s">
        <v>426</v>
      </c>
      <c r="L292" s="186"/>
    </row>
    <row r="293" spans="1:12" ht="45" x14ac:dyDescent="0.25">
      <c r="A293" s="32">
        <v>290</v>
      </c>
      <c r="B293" s="184" t="s">
        <v>103</v>
      </c>
      <c r="C293" s="184" t="s">
        <v>112</v>
      </c>
      <c r="D293" s="184" t="s">
        <v>88</v>
      </c>
      <c r="E293" s="184" t="s">
        <v>158</v>
      </c>
      <c r="F293" s="184" t="s">
        <v>4</v>
      </c>
      <c r="G293" s="184" t="s">
        <v>567</v>
      </c>
      <c r="H293" s="184">
        <v>3</v>
      </c>
      <c r="I293" s="184" t="s">
        <v>80</v>
      </c>
      <c r="J293" s="184" t="s">
        <v>81</v>
      </c>
      <c r="K293" s="187" t="s">
        <v>426</v>
      </c>
      <c r="L293" s="188"/>
    </row>
    <row r="294" spans="1:12" ht="45" x14ac:dyDescent="0.25">
      <c r="A294" s="32">
        <v>291</v>
      </c>
      <c r="B294" s="184" t="s">
        <v>103</v>
      </c>
      <c r="C294" s="184" t="s">
        <v>573</v>
      </c>
      <c r="D294" s="184" t="s">
        <v>88</v>
      </c>
      <c r="E294" s="184" t="s">
        <v>158</v>
      </c>
      <c r="F294" s="184" t="s">
        <v>4</v>
      </c>
      <c r="G294" s="184" t="s">
        <v>79</v>
      </c>
      <c r="H294" s="184">
        <v>4</v>
      </c>
      <c r="I294" s="184" t="s">
        <v>80</v>
      </c>
      <c r="J294" s="184" t="s">
        <v>437</v>
      </c>
      <c r="K294" s="187" t="s">
        <v>426</v>
      </c>
      <c r="L294" s="186"/>
    </row>
    <row r="295" spans="1:12" ht="30" x14ac:dyDescent="0.25">
      <c r="A295" s="32">
        <v>292</v>
      </c>
      <c r="B295" s="184" t="s">
        <v>103</v>
      </c>
      <c r="C295" s="184" t="s">
        <v>378</v>
      </c>
      <c r="D295" s="184" t="s">
        <v>378</v>
      </c>
      <c r="E295" s="184" t="s">
        <v>378</v>
      </c>
      <c r="F295" s="184" t="s">
        <v>4</v>
      </c>
      <c r="G295" s="184" t="s">
        <v>567</v>
      </c>
      <c r="H295" s="184">
        <v>3</v>
      </c>
      <c r="I295" s="184" t="s">
        <v>80</v>
      </c>
      <c r="J295" s="184" t="s">
        <v>437</v>
      </c>
      <c r="K295" s="187" t="s">
        <v>426</v>
      </c>
      <c r="L295" s="186"/>
    </row>
    <row r="296" spans="1:12" ht="30" x14ac:dyDescent="0.25">
      <c r="A296" s="32">
        <v>293</v>
      </c>
      <c r="B296" s="184" t="s">
        <v>103</v>
      </c>
      <c r="C296" s="184" t="s">
        <v>378</v>
      </c>
      <c r="D296" s="184" t="s">
        <v>378</v>
      </c>
      <c r="E296" s="184" t="s">
        <v>378</v>
      </c>
      <c r="F296" s="184" t="s">
        <v>4</v>
      </c>
      <c r="G296" s="184" t="s">
        <v>79</v>
      </c>
      <c r="H296" s="184">
        <v>4</v>
      </c>
      <c r="I296" s="184" t="s">
        <v>80</v>
      </c>
      <c r="J296" s="184" t="s">
        <v>437</v>
      </c>
      <c r="K296" s="187" t="s">
        <v>426</v>
      </c>
      <c r="L296" s="186"/>
    </row>
    <row r="297" spans="1:12" ht="30" x14ac:dyDescent="0.25">
      <c r="A297" s="32">
        <v>294</v>
      </c>
      <c r="B297" s="184" t="s">
        <v>103</v>
      </c>
      <c r="C297" s="184" t="s">
        <v>113</v>
      </c>
      <c r="D297" s="184" t="s">
        <v>113</v>
      </c>
      <c r="E297" s="184" t="s">
        <v>113</v>
      </c>
      <c r="F297" s="184" t="s">
        <v>4</v>
      </c>
      <c r="G297" s="184" t="s">
        <v>567</v>
      </c>
      <c r="H297" s="184">
        <v>3</v>
      </c>
      <c r="I297" s="184" t="s">
        <v>80</v>
      </c>
      <c r="J297" s="184" t="s">
        <v>81</v>
      </c>
      <c r="K297" s="185" t="s">
        <v>426</v>
      </c>
      <c r="L297" s="186"/>
    </row>
    <row r="298" spans="1:12" ht="30" x14ac:dyDescent="0.25">
      <c r="A298" s="32">
        <v>295</v>
      </c>
      <c r="B298" s="184" t="s">
        <v>103</v>
      </c>
      <c r="C298" s="184" t="s">
        <v>574</v>
      </c>
      <c r="D298" s="184" t="s">
        <v>113</v>
      </c>
      <c r="E298" s="184" t="s">
        <v>113</v>
      </c>
      <c r="F298" s="184" t="s">
        <v>4</v>
      </c>
      <c r="G298" s="184" t="s">
        <v>79</v>
      </c>
      <c r="H298" s="184">
        <v>4</v>
      </c>
      <c r="I298" s="184" t="s">
        <v>80</v>
      </c>
      <c r="J298" s="184" t="s">
        <v>437</v>
      </c>
      <c r="K298" s="187" t="s">
        <v>426</v>
      </c>
      <c r="L298" s="186"/>
    </row>
    <row r="299" spans="1:12" ht="45" x14ac:dyDescent="0.25">
      <c r="A299" s="32">
        <v>296</v>
      </c>
      <c r="B299" s="184" t="s">
        <v>103</v>
      </c>
      <c r="C299" s="184" t="s">
        <v>379</v>
      </c>
      <c r="D299" s="184" t="s">
        <v>575</v>
      </c>
      <c r="E299" s="184" t="s">
        <v>576</v>
      </c>
      <c r="F299" s="184" t="s">
        <v>4</v>
      </c>
      <c r="G299" s="184" t="s">
        <v>567</v>
      </c>
      <c r="H299" s="184">
        <v>3</v>
      </c>
      <c r="I299" s="184" t="s">
        <v>80</v>
      </c>
      <c r="J299" s="184" t="s">
        <v>437</v>
      </c>
      <c r="K299" s="187" t="s">
        <v>426</v>
      </c>
      <c r="L299" s="186"/>
    </row>
    <row r="300" spans="1:12" ht="45" x14ac:dyDescent="0.25">
      <c r="A300" s="32">
        <v>297</v>
      </c>
      <c r="B300" s="184" t="s">
        <v>103</v>
      </c>
      <c r="C300" s="184" t="s">
        <v>379</v>
      </c>
      <c r="D300" s="184" t="s">
        <v>575</v>
      </c>
      <c r="E300" s="184" t="s">
        <v>576</v>
      </c>
      <c r="F300" s="184" t="s">
        <v>4</v>
      </c>
      <c r="G300" s="184" t="s">
        <v>79</v>
      </c>
      <c r="H300" s="184">
        <v>4</v>
      </c>
      <c r="I300" s="184" t="s">
        <v>80</v>
      </c>
      <c r="J300" s="184" t="s">
        <v>437</v>
      </c>
      <c r="K300" s="187" t="s">
        <v>426</v>
      </c>
      <c r="L300" s="186"/>
    </row>
    <row r="301" spans="1:12" ht="45" x14ac:dyDescent="0.25">
      <c r="A301" s="32">
        <v>298</v>
      </c>
      <c r="B301" s="184" t="s">
        <v>103</v>
      </c>
      <c r="C301" s="184" t="s">
        <v>577</v>
      </c>
      <c r="D301" s="184"/>
      <c r="E301" s="184" t="s">
        <v>158</v>
      </c>
      <c r="F301" s="184" t="s">
        <v>4</v>
      </c>
      <c r="G301" s="184" t="s">
        <v>225</v>
      </c>
      <c r="H301" s="184">
        <v>3</v>
      </c>
      <c r="I301" s="184" t="s">
        <v>80</v>
      </c>
      <c r="J301" s="184" t="s">
        <v>437</v>
      </c>
      <c r="K301" s="184" t="s">
        <v>426</v>
      </c>
      <c r="L301" s="186"/>
    </row>
    <row r="302" spans="1:12" ht="45" x14ac:dyDescent="0.25">
      <c r="A302" s="32">
        <v>299</v>
      </c>
      <c r="B302" s="184" t="s">
        <v>103</v>
      </c>
      <c r="C302" s="184" t="s">
        <v>577</v>
      </c>
      <c r="D302" s="184"/>
      <c r="E302" s="184" t="s">
        <v>158</v>
      </c>
      <c r="F302" s="184" t="s">
        <v>4</v>
      </c>
      <c r="G302" s="184" t="s">
        <v>79</v>
      </c>
      <c r="H302" s="184">
        <v>4</v>
      </c>
      <c r="I302" s="184" t="s">
        <v>80</v>
      </c>
      <c r="J302" s="184" t="s">
        <v>437</v>
      </c>
      <c r="K302" s="184" t="s">
        <v>426</v>
      </c>
      <c r="L302" s="186"/>
    </row>
    <row r="303" spans="1:12" ht="45" x14ac:dyDescent="0.25">
      <c r="A303" s="32">
        <v>300</v>
      </c>
      <c r="B303" s="184" t="s">
        <v>103</v>
      </c>
      <c r="C303" s="184" t="s">
        <v>578</v>
      </c>
      <c r="D303" s="184"/>
      <c r="E303" s="184" t="s">
        <v>158</v>
      </c>
      <c r="F303" s="184" t="s">
        <v>18</v>
      </c>
      <c r="G303" s="184" t="s">
        <v>225</v>
      </c>
      <c r="H303" s="184">
        <v>2</v>
      </c>
      <c r="I303" s="184" t="s">
        <v>526</v>
      </c>
      <c r="J303" s="184" t="s">
        <v>437</v>
      </c>
      <c r="K303" s="184" t="s">
        <v>426</v>
      </c>
      <c r="L303" s="186"/>
    </row>
    <row r="304" spans="1:12" ht="45" x14ac:dyDescent="0.25">
      <c r="A304" s="32">
        <v>301</v>
      </c>
      <c r="B304" s="184" t="s">
        <v>103</v>
      </c>
      <c r="C304" s="184" t="s">
        <v>578</v>
      </c>
      <c r="D304" s="184"/>
      <c r="E304" s="184" t="s">
        <v>158</v>
      </c>
      <c r="F304" s="184" t="s">
        <v>18</v>
      </c>
      <c r="G304" s="184" t="s">
        <v>79</v>
      </c>
      <c r="H304" s="184">
        <v>3</v>
      </c>
      <c r="I304" s="184" t="s">
        <v>526</v>
      </c>
      <c r="J304" s="184" t="s">
        <v>437</v>
      </c>
      <c r="K304" s="184" t="s">
        <v>426</v>
      </c>
      <c r="L304" s="186"/>
    </row>
    <row r="305" spans="1:43" ht="30" x14ac:dyDescent="0.25">
      <c r="A305" s="32">
        <v>302</v>
      </c>
      <c r="B305" s="184" t="s">
        <v>103</v>
      </c>
      <c r="C305" s="184" t="s">
        <v>378</v>
      </c>
      <c r="D305" s="184" t="s">
        <v>378</v>
      </c>
      <c r="E305" s="184" t="s">
        <v>378</v>
      </c>
      <c r="F305" s="184" t="s">
        <v>18</v>
      </c>
      <c r="G305" s="184" t="s">
        <v>567</v>
      </c>
      <c r="H305" s="184">
        <v>2</v>
      </c>
      <c r="I305" s="184" t="s">
        <v>522</v>
      </c>
      <c r="J305" s="184" t="s">
        <v>437</v>
      </c>
      <c r="K305" s="187" t="s">
        <v>426</v>
      </c>
      <c r="L305" s="186"/>
      <c r="M305" s="149"/>
    </row>
    <row r="306" spans="1:43" ht="45" x14ac:dyDescent="0.25">
      <c r="A306" s="32">
        <v>303</v>
      </c>
      <c r="B306" s="184" t="s">
        <v>103</v>
      </c>
      <c r="C306" s="184" t="s">
        <v>402</v>
      </c>
      <c r="D306" s="184" t="s">
        <v>114</v>
      </c>
      <c r="E306" s="184" t="s">
        <v>114</v>
      </c>
      <c r="F306" s="184" t="s">
        <v>18</v>
      </c>
      <c r="G306" s="184" t="s">
        <v>567</v>
      </c>
      <c r="H306" s="184">
        <v>2</v>
      </c>
      <c r="I306" s="184" t="s">
        <v>522</v>
      </c>
      <c r="J306" s="184" t="s">
        <v>428</v>
      </c>
      <c r="K306" s="185" t="s">
        <v>426</v>
      </c>
      <c r="L306" s="188" t="s">
        <v>579</v>
      </c>
      <c r="M306" s="149"/>
    </row>
    <row r="307" spans="1:43" ht="30" x14ac:dyDescent="0.25">
      <c r="A307" s="32">
        <v>304</v>
      </c>
      <c r="B307" s="184" t="s">
        <v>103</v>
      </c>
      <c r="C307" s="184" t="s">
        <v>580</v>
      </c>
      <c r="D307" s="184" t="s">
        <v>114</v>
      </c>
      <c r="E307" s="184" t="s">
        <v>114</v>
      </c>
      <c r="F307" s="184" t="s">
        <v>18</v>
      </c>
      <c r="G307" s="184" t="s">
        <v>79</v>
      </c>
      <c r="H307" s="184">
        <v>3</v>
      </c>
      <c r="I307" s="184" t="s">
        <v>522</v>
      </c>
      <c r="J307" s="184" t="s">
        <v>428</v>
      </c>
      <c r="K307" s="187" t="s">
        <v>426</v>
      </c>
      <c r="L307" s="186"/>
      <c r="M307" s="176"/>
    </row>
    <row r="308" spans="1:43" ht="30" x14ac:dyDescent="0.25">
      <c r="A308" s="32">
        <v>305</v>
      </c>
      <c r="B308" s="184" t="s">
        <v>103</v>
      </c>
      <c r="C308" s="184" t="s">
        <v>113</v>
      </c>
      <c r="D308" s="184" t="s">
        <v>113</v>
      </c>
      <c r="E308" s="184" t="s">
        <v>113</v>
      </c>
      <c r="F308" s="184" t="s">
        <v>18</v>
      </c>
      <c r="G308" s="184" t="s">
        <v>567</v>
      </c>
      <c r="H308" s="184">
        <v>2</v>
      </c>
      <c r="I308" s="184" t="s">
        <v>522</v>
      </c>
      <c r="J308" s="184" t="s">
        <v>81</v>
      </c>
      <c r="K308" s="185" t="s">
        <v>426</v>
      </c>
      <c r="L308" s="186"/>
      <c r="O308" s="149"/>
      <c r="P308" s="149"/>
      <c r="Q308" s="149"/>
      <c r="R308" s="149"/>
      <c r="S308" s="149"/>
      <c r="T308" s="149"/>
      <c r="U308" s="149"/>
      <c r="V308" s="149"/>
      <c r="W308" s="189"/>
      <c r="X308" s="149"/>
      <c r="Y308" s="190"/>
      <c r="Z308" s="191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ht="30" x14ac:dyDescent="0.25">
      <c r="A309" s="32">
        <v>306</v>
      </c>
      <c r="B309" s="184" t="s">
        <v>103</v>
      </c>
      <c r="C309" s="184" t="s">
        <v>574</v>
      </c>
      <c r="D309" s="184" t="s">
        <v>113</v>
      </c>
      <c r="E309" s="184" t="s">
        <v>113</v>
      </c>
      <c r="F309" s="184" t="s">
        <v>18</v>
      </c>
      <c r="G309" s="184" t="s">
        <v>79</v>
      </c>
      <c r="H309" s="184">
        <v>3</v>
      </c>
      <c r="I309" s="184" t="s">
        <v>522</v>
      </c>
      <c r="J309" s="184" t="s">
        <v>437</v>
      </c>
      <c r="K309" s="187" t="s">
        <v>426</v>
      </c>
      <c r="L309" s="186"/>
    </row>
    <row r="310" spans="1:43" ht="30" x14ac:dyDescent="0.25">
      <c r="A310" s="32">
        <v>307</v>
      </c>
      <c r="B310" s="184" t="s">
        <v>103</v>
      </c>
      <c r="C310" s="184" t="s">
        <v>581</v>
      </c>
      <c r="D310" s="184" t="s">
        <v>113</v>
      </c>
      <c r="E310" s="184" t="s">
        <v>113</v>
      </c>
      <c r="F310" s="184" t="s">
        <v>18</v>
      </c>
      <c r="G310" s="184" t="s">
        <v>79</v>
      </c>
      <c r="H310" s="184">
        <v>3</v>
      </c>
      <c r="I310" s="184" t="s">
        <v>522</v>
      </c>
      <c r="J310" s="184" t="s">
        <v>437</v>
      </c>
      <c r="K310" s="187" t="s">
        <v>426</v>
      </c>
      <c r="L310" s="186"/>
    </row>
    <row r="311" spans="1:43" ht="30" x14ac:dyDescent="0.25">
      <c r="A311" s="32">
        <v>308</v>
      </c>
      <c r="B311" s="184" t="s">
        <v>103</v>
      </c>
      <c r="C311" s="184" t="s">
        <v>104</v>
      </c>
      <c r="D311" s="184" t="s">
        <v>91</v>
      </c>
      <c r="E311" s="184" t="s">
        <v>158</v>
      </c>
      <c r="F311" s="184" t="s">
        <v>18</v>
      </c>
      <c r="G311" s="184" t="s">
        <v>567</v>
      </c>
      <c r="H311" s="184">
        <v>2</v>
      </c>
      <c r="I311" s="184" t="s">
        <v>522</v>
      </c>
      <c r="J311" s="184" t="s">
        <v>81</v>
      </c>
      <c r="K311" s="185" t="s">
        <v>426</v>
      </c>
      <c r="L311" s="186"/>
    </row>
    <row r="312" spans="1:43" ht="30" x14ac:dyDescent="0.25">
      <c r="A312" s="32">
        <v>309</v>
      </c>
      <c r="B312" s="184" t="s">
        <v>103</v>
      </c>
      <c r="C312" s="184" t="s">
        <v>105</v>
      </c>
      <c r="D312" s="184" t="s">
        <v>91</v>
      </c>
      <c r="E312" s="184" t="s">
        <v>158</v>
      </c>
      <c r="F312" s="184" t="s">
        <v>18</v>
      </c>
      <c r="G312" s="184" t="s">
        <v>567</v>
      </c>
      <c r="H312" s="184">
        <v>2</v>
      </c>
      <c r="I312" s="184" t="s">
        <v>522</v>
      </c>
      <c r="J312" s="184" t="s">
        <v>81</v>
      </c>
      <c r="K312" s="185" t="s">
        <v>426</v>
      </c>
      <c r="L312" s="186"/>
    </row>
    <row r="313" spans="1:43" ht="30" x14ac:dyDescent="0.25">
      <c r="A313" s="32">
        <v>310</v>
      </c>
      <c r="B313" s="184" t="s">
        <v>103</v>
      </c>
      <c r="C313" s="184" t="s">
        <v>105</v>
      </c>
      <c r="D313" s="184" t="s">
        <v>91</v>
      </c>
      <c r="E313" s="184" t="s">
        <v>158</v>
      </c>
      <c r="F313" s="184" t="s">
        <v>18</v>
      </c>
      <c r="G313" s="184" t="s">
        <v>79</v>
      </c>
      <c r="H313" s="184">
        <v>3</v>
      </c>
      <c r="I313" s="184" t="s">
        <v>522</v>
      </c>
      <c r="J313" s="184" t="s">
        <v>437</v>
      </c>
      <c r="K313" s="187" t="s">
        <v>426</v>
      </c>
      <c r="L313" s="186"/>
    </row>
    <row r="314" spans="1:43" ht="45" x14ac:dyDescent="0.25">
      <c r="A314" s="32">
        <v>311</v>
      </c>
      <c r="B314" s="184" t="s">
        <v>103</v>
      </c>
      <c r="C314" s="184" t="s">
        <v>106</v>
      </c>
      <c r="D314" s="184" t="s">
        <v>88</v>
      </c>
      <c r="E314" s="184" t="s">
        <v>158</v>
      </c>
      <c r="F314" s="184" t="s">
        <v>18</v>
      </c>
      <c r="G314" s="184" t="s">
        <v>567</v>
      </c>
      <c r="H314" s="184">
        <v>2</v>
      </c>
      <c r="I314" s="184" t="s">
        <v>522</v>
      </c>
      <c r="J314" s="184" t="s">
        <v>568</v>
      </c>
      <c r="K314" s="187" t="s">
        <v>426</v>
      </c>
      <c r="L314" s="188"/>
    </row>
    <row r="315" spans="1:43" ht="45" x14ac:dyDescent="0.25">
      <c r="A315" s="32">
        <v>312</v>
      </c>
      <c r="B315" s="184" t="s">
        <v>103</v>
      </c>
      <c r="C315" s="184" t="s">
        <v>106</v>
      </c>
      <c r="D315" s="184" t="s">
        <v>88</v>
      </c>
      <c r="E315" s="184" t="s">
        <v>158</v>
      </c>
      <c r="F315" s="184" t="s">
        <v>18</v>
      </c>
      <c r="G315" s="184" t="s">
        <v>79</v>
      </c>
      <c r="H315" s="184">
        <v>3</v>
      </c>
      <c r="I315" s="184" t="s">
        <v>522</v>
      </c>
      <c r="J315" s="184" t="s">
        <v>582</v>
      </c>
      <c r="K315" s="187" t="s">
        <v>426</v>
      </c>
      <c r="L315" s="186"/>
    </row>
    <row r="316" spans="1:43" ht="45" x14ac:dyDescent="0.25">
      <c r="A316" s="32">
        <v>313</v>
      </c>
      <c r="B316" s="184" t="s">
        <v>103</v>
      </c>
      <c r="C316" s="184" t="s">
        <v>107</v>
      </c>
      <c r="D316" s="184" t="s">
        <v>88</v>
      </c>
      <c r="E316" s="184" t="s">
        <v>158</v>
      </c>
      <c r="F316" s="184" t="s">
        <v>18</v>
      </c>
      <c r="G316" s="184" t="s">
        <v>567</v>
      </c>
      <c r="H316" s="184">
        <v>2</v>
      </c>
      <c r="I316" s="184" t="s">
        <v>522</v>
      </c>
      <c r="J316" s="184" t="s">
        <v>81</v>
      </c>
      <c r="K316" s="185" t="s">
        <v>426</v>
      </c>
      <c r="L316" s="186"/>
    </row>
    <row r="317" spans="1:43" ht="45" x14ac:dyDescent="0.25">
      <c r="A317" s="32">
        <v>314</v>
      </c>
      <c r="B317" s="184" t="s">
        <v>103</v>
      </c>
      <c r="C317" s="184" t="s">
        <v>569</v>
      </c>
      <c r="D317" s="184" t="s">
        <v>88</v>
      </c>
      <c r="E317" s="184" t="s">
        <v>158</v>
      </c>
      <c r="F317" s="184" t="s">
        <v>18</v>
      </c>
      <c r="G317" s="184" t="s">
        <v>567</v>
      </c>
      <c r="H317" s="184">
        <v>2</v>
      </c>
      <c r="I317" s="184" t="s">
        <v>522</v>
      </c>
      <c r="J317" s="184" t="s">
        <v>81</v>
      </c>
      <c r="K317" s="185" t="s">
        <v>426</v>
      </c>
      <c r="L317" s="186"/>
    </row>
    <row r="318" spans="1:43" ht="45" x14ac:dyDescent="0.25">
      <c r="A318" s="32">
        <v>315</v>
      </c>
      <c r="B318" s="184" t="s">
        <v>103</v>
      </c>
      <c r="C318" s="184" t="s">
        <v>108</v>
      </c>
      <c r="D318" s="184" t="s">
        <v>88</v>
      </c>
      <c r="E318" s="184" t="s">
        <v>158</v>
      </c>
      <c r="F318" s="184" t="s">
        <v>18</v>
      </c>
      <c r="G318" s="184" t="s">
        <v>567</v>
      </c>
      <c r="H318" s="184">
        <v>2</v>
      </c>
      <c r="I318" s="184" t="s">
        <v>522</v>
      </c>
      <c r="J318" s="184" t="s">
        <v>81</v>
      </c>
      <c r="K318" s="185" t="s">
        <v>426</v>
      </c>
      <c r="L318" s="186"/>
    </row>
    <row r="319" spans="1:43" ht="30" x14ac:dyDescent="0.25">
      <c r="A319" s="32">
        <v>316</v>
      </c>
      <c r="B319" s="184" t="s">
        <v>103</v>
      </c>
      <c r="C319" s="184" t="s">
        <v>405</v>
      </c>
      <c r="D319" s="184" t="s">
        <v>109</v>
      </c>
      <c r="E319" s="184" t="s">
        <v>158</v>
      </c>
      <c r="F319" s="184" t="s">
        <v>18</v>
      </c>
      <c r="G319" s="184" t="s">
        <v>567</v>
      </c>
      <c r="H319" s="184">
        <v>2</v>
      </c>
      <c r="I319" s="184" t="s">
        <v>522</v>
      </c>
      <c r="J319" s="184" t="s">
        <v>81</v>
      </c>
      <c r="K319" s="185" t="s">
        <v>426</v>
      </c>
      <c r="L319" s="188"/>
    </row>
    <row r="320" spans="1:43" ht="30" x14ac:dyDescent="0.25">
      <c r="A320" s="32">
        <v>317</v>
      </c>
      <c r="B320" s="184" t="s">
        <v>103</v>
      </c>
      <c r="C320" s="184" t="s">
        <v>583</v>
      </c>
      <c r="D320" s="184" t="s">
        <v>109</v>
      </c>
      <c r="E320" s="184" t="s">
        <v>158</v>
      </c>
      <c r="F320" s="184" t="s">
        <v>18</v>
      </c>
      <c r="G320" s="184" t="s">
        <v>79</v>
      </c>
      <c r="H320" s="184">
        <v>3</v>
      </c>
      <c r="I320" s="184" t="s">
        <v>522</v>
      </c>
      <c r="J320" s="184" t="s">
        <v>437</v>
      </c>
      <c r="K320" s="187" t="s">
        <v>426</v>
      </c>
      <c r="L320" s="186"/>
    </row>
    <row r="321" spans="1:12" ht="30" x14ac:dyDescent="0.25">
      <c r="A321" s="32">
        <v>318</v>
      </c>
      <c r="B321" s="184" t="s">
        <v>103</v>
      </c>
      <c r="C321" s="184" t="s">
        <v>403</v>
      </c>
      <c r="D321" s="184" t="s">
        <v>110</v>
      </c>
      <c r="E321" s="184" t="s">
        <v>158</v>
      </c>
      <c r="F321" s="184" t="s">
        <v>18</v>
      </c>
      <c r="G321" s="184" t="s">
        <v>567</v>
      </c>
      <c r="H321" s="184">
        <v>2</v>
      </c>
      <c r="I321" s="184" t="s">
        <v>522</v>
      </c>
      <c r="J321" s="184" t="s">
        <v>81</v>
      </c>
      <c r="K321" s="185" t="s">
        <v>426</v>
      </c>
      <c r="L321" s="186"/>
    </row>
    <row r="322" spans="1:12" ht="30" x14ac:dyDescent="0.25">
      <c r="A322" s="32">
        <v>319</v>
      </c>
      <c r="B322" s="184" t="s">
        <v>103</v>
      </c>
      <c r="C322" s="184" t="s">
        <v>584</v>
      </c>
      <c r="D322" s="184" t="s">
        <v>110</v>
      </c>
      <c r="E322" s="184" t="s">
        <v>158</v>
      </c>
      <c r="F322" s="184" t="s">
        <v>18</v>
      </c>
      <c r="G322" s="184" t="s">
        <v>79</v>
      </c>
      <c r="H322" s="184">
        <v>3</v>
      </c>
      <c r="I322" s="184" t="s">
        <v>522</v>
      </c>
      <c r="J322" s="184" t="s">
        <v>437</v>
      </c>
      <c r="K322" s="187" t="s">
        <v>426</v>
      </c>
      <c r="L322" s="186"/>
    </row>
    <row r="323" spans="1:12" ht="30" x14ac:dyDescent="0.25">
      <c r="A323" s="32">
        <v>320</v>
      </c>
      <c r="B323" s="184" t="s">
        <v>103</v>
      </c>
      <c r="C323" s="184" t="s">
        <v>404</v>
      </c>
      <c r="D323" s="184" t="s">
        <v>110</v>
      </c>
      <c r="E323" s="184" t="s">
        <v>158</v>
      </c>
      <c r="F323" s="184" t="s">
        <v>18</v>
      </c>
      <c r="G323" s="184" t="s">
        <v>567</v>
      </c>
      <c r="H323" s="184">
        <v>2</v>
      </c>
      <c r="I323" s="184" t="s">
        <v>522</v>
      </c>
      <c r="J323" s="184" t="s">
        <v>81</v>
      </c>
      <c r="K323" s="185" t="s">
        <v>426</v>
      </c>
      <c r="L323" s="186"/>
    </row>
    <row r="324" spans="1:12" ht="30" x14ac:dyDescent="0.25">
      <c r="A324" s="32">
        <v>321</v>
      </c>
      <c r="B324" s="184" t="s">
        <v>103</v>
      </c>
      <c r="C324" s="184" t="s">
        <v>585</v>
      </c>
      <c r="D324" s="184" t="s">
        <v>110</v>
      </c>
      <c r="E324" s="184" t="s">
        <v>158</v>
      </c>
      <c r="F324" s="184" t="s">
        <v>18</v>
      </c>
      <c r="G324" s="184" t="s">
        <v>79</v>
      </c>
      <c r="H324" s="184">
        <v>3</v>
      </c>
      <c r="I324" s="184" t="s">
        <v>522</v>
      </c>
      <c r="J324" s="184" t="s">
        <v>437</v>
      </c>
      <c r="K324" s="187" t="s">
        <v>426</v>
      </c>
      <c r="L324" s="186"/>
    </row>
    <row r="325" spans="1:12" ht="30" x14ac:dyDescent="0.25">
      <c r="A325" s="32">
        <v>322</v>
      </c>
      <c r="B325" s="184" t="s">
        <v>103</v>
      </c>
      <c r="C325" s="184" t="s">
        <v>111</v>
      </c>
      <c r="D325" s="184" t="s">
        <v>111</v>
      </c>
      <c r="E325" s="184" t="s">
        <v>158</v>
      </c>
      <c r="F325" s="184" t="s">
        <v>18</v>
      </c>
      <c r="G325" s="184" t="s">
        <v>567</v>
      </c>
      <c r="H325" s="184">
        <v>2</v>
      </c>
      <c r="I325" s="184" t="s">
        <v>522</v>
      </c>
      <c r="J325" s="184" t="s">
        <v>81</v>
      </c>
      <c r="K325" s="185" t="s">
        <v>426</v>
      </c>
      <c r="L325" s="186"/>
    </row>
    <row r="326" spans="1:12" ht="30" x14ac:dyDescent="0.25">
      <c r="A326" s="32">
        <v>323</v>
      </c>
      <c r="B326" s="184" t="s">
        <v>103</v>
      </c>
      <c r="C326" s="184" t="s">
        <v>571</v>
      </c>
      <c r="D326" s="184" t="s">
        <v>111</v>
      </c>
      <c r="E326" s="184" t="s">
        <v>158</v>
      </c>
      <c r="F326" s="184" t="s">
        <v>18</v>
      </c>
      <c r="G326" s="184" t="s">
        <v>79</v>
      </c>
      <c r="H326" s="184">
        <v>3</v>
      </c>
      <c r="I326" s="184" t="s">
        <v>522</v>
      </c>
      <c r="J326" s="184" t="s">
        <v>437</v>
      </c>
      <c r="K326" s="187" t="s">
        <v>426</v>
      </c>
      <c r="L326" s="186"/>
    </row>
    <row r="327" spans="1:12" ht="45" x14ac:dyDescent="0.25">
      <c r="A327" s="32">
        <v>324</v>
      </c>
      <c r="B327" s="184" t="s">
        <v>103</v>
      </c>
      <c r="C327" s="184" t="s">
        <v>112</v>
      </c>
      <c r="D327" s="184" t="s">
        <v>88</v>
      </c>
      <c r="E327" s="184" t="s">
        <v>158</v>
      </c>
      <c r="F327" s="184" t="s">
        <v>18</v>
      </c>
      <c r="G327" s="184" t="s">
        <v>567</v>
      </c>
      <c r="H327" s="184">
        <v>2</v>
      </c>
      <c r="I327" s="184" t="s">
        <v>522</v>
      </c>
      <c r="J327" s="184" t="s">
        <v>81</v>
      </c>
      <c r="K327" s="187" t="s">
        <v>426</v>
      </c>
      <c r="L327" s="188"/>
    </row>
    <row r="328" spans="1:12" ht="45" x14ac:dyDescent="0.25">
      <c r="A328" s="32">
        <v>325</v>
      </c>
      <c r="B328" s="184" t="s">
        <v>103</v>
      </c>
      <c r="C328" s="184" t="s">
        <v>573</v>
      </c>
      <c r="D328" s="184" t="s">
        <v>88</v>
      </c>
      <c r="E328" s="184" t="s">
        <v>158</v>
      </c>
      <c r="F328" s="184" t="s">
        <v>18</v>
      </c>
      <c r="G328" s="184" t="s">
        <v>79</v>
      </c>
      <c r="H328" s="184">
        <v>3</v>
      </c>
      <c r="I328" s="184" t="s">
        <v>522</v>
      </c>
      <c r="J328" s="184" t="s">
        <v>437</v>
      </c>
      <c r="K328" s="187" t="s">
        <v>426</v>
      </c>
      <c r="L328" s="186"/>
    </row>
    <row r="329" spans="1:12" ht="30" x14ac:dyDescent="0.25">
      <c r="A329" s="32">
        <v>326</v>
      </c>
      <c r="B329" s="184" t="s">
        <v>103</v>
      </c>
      <c r="C329" s="184" t="s">
        <v>109</v>
      </c>
      <c r="D329" s="184" t="s">
        <v>109</v>
      </c>
      <c r="E329" s="184" t="s">
        <v>158</v>
      </c>
      <c r="F329" s="184" t="s">
        <v>20</v>
      </c>
      <c r="G329" s="184" t="s">
        <v>567</v>
      </c>
      <c r="H329" s="184">
        <v>3</v>
      </c>
      <c r="I329" s="184" t="s">
        <v>86</v>
      </c>
      <c r="J329" s="184" t="s">
        <v>81</v>
      </c>
      <c r="K329" s="187" t="s">
        <v>426</v>
      </c>
      <c r="L329" s="188"/>
    </row>
    <row r="330" spans="1:12" ht="30" x14ac:dyDescent="0.25">
      <c r="A330" s="32">
        <v>327</v>
      </c>
      <c r="B330" s="184" t="s">
        <v>103</v>
      </c>
      <c r="C330" s="184" t="s">
        <v>586</v>
      </c>
      <c r="D330" s="184" t="s">
        <v>109</v>
      </c>
      <c r="E330" s="184" t="s">
        <v>158</v>
      </c>
      <c r="F330" s="184" t="s">
        <v>20</v>
      </c>
      <c r="G330" s="184" t="s">
        <v>79</v>
      </c>
      <c r="H330" s="184">
        <v>4</v>
      </c>
      <c r="I330" s="184" t="s">
        <v>86</v>
      </c>
      <c r="J330" s="184" t="s">
        <v>81</v>
      </c>
      <c r="K330" s="187" t="s">
        <v>426</v>
      </c>
      <c r="L330" s="186"/>
    </row>
    <row r="331" spans="1:12" ht="30" x14ac:dyDescent="0.25">
      <c r="A331" s="32">
        <v>328</v>
      </c>
      <c r="B331" s="184" t="s">
        <v>103</v>
      </c>
      <c r="C331" s="184" t="s">
        <v>110</v>
      </c>
      <c r="D331" s="184" t="s">
        <v>110</v>
      </c>
      <c r="E331" s="184" t="s">
        <v>158</v>
      </c>
      <c r="F331" s="184" t="s">
        <v>20</v>
      </c>
      <c r="G331" s="184" t="s">
        <v>567</v>
      </c>
      <c r="H331" s="184">
        <v>3</v>
      </c>
      <c r="I331" s="184" t="s">
        <v>86</v>
      </c>
      <c r="J331" s="184" t="s">
        <v>81</v>
      </c>
      <c r="K331" s="185" t="s">
        <v>426</v>
      </c>
      <c r="L331" s="186"/>
    </row>
    <row r="332" spans="1:12" ht="30" x14ac:dyDescent="0.25">
      <c r="A332" s="32">
        <v>329</v>
      </c>
      <c r="B332" s="184" t="s">
        <v>103</v>
      </c>
      <c r="C332" s="184" t="s">
        <v>110</v>
      </c>
      <c r="D332" s="184" t="s">
        <v>110</v>
      </c>
      <c r="E332" s="184" t="s">
        <v>158</v>
      </c>
      <c r="F332" s="184" t="s">
        <v>20</v>
      </c>
      <c r="G332" s="184" t="s">
        <v>79</v>
      </c>
      <c r="H332" s="184">
        <v>4</v>
      </c>
      <c r="I332" s="184" t="s">
        <v>86</v>
      </c>
      <c r="J332" s="184" t="s">
        <v>437</v>
      </c>
      <c r="K332" s="187" t="s">
        <v>426</v>
      </c>
      <c r="L332" s="186"/>
    </row>
    <row r="333" spans="1:12" ht="30" x14ac:dyDescent="0.25">
      <c r="A333" s="32">
        <v>330</v>
      </c>
      <c r="B333" s="184" t="s">
        <v>103</v>
      </c>
      <c r="C333" s="184" t="s">
        <v>114</v>
      </c>
      <c r="D333" s="184" t="s">
        <v>114</v>
      </c>
      <c r="E333" s="184" t="s">
        <v>114</v>
      </c>
      <c r="F333" s="184" t="s">
        <v>20</v>
      </c>
      <c r="G333" s="184" t="s">
        <v>567</v>
      </c>
      <c r="H333" s="184">
        <v>3</v>
      </c>
      <c r="I333" s="184" t="s">
        <v>86</v>
      </c>
      <c r="J333" s="185" t="s">
        <v>428</v>
      </c>
      <c r="K333" s="185" t="s">
        <v>426</v>
      </c>
      <c r="L333" s="186"/>
    </row>
    <row r="334" spans="1:12" ht="45" x14ac:dyDescent="0.25">
      <c r="A334" s="32">
        <v>331</v>
      </c>
      <c r="B334" s="184" t="s">
        <v>103</v>
      </c>
      <c r="C334" s="184" t="s">
        <v>114</v>
      </c>
      <c r="D334" s="184" t="s">
        <v>114</v>
      </c>
      <c r="E334" s="184" t="s">
        <v>114</v>
      </c>
      <c r="F334" s="184" t="s">
        <v>20</v>
      </c>
      <c r="G334" s="184" t="s">
        <v>79</v>
      </c>
      <c r="H334" s="184">
        <v>5</v>
      </c>
      <c r="I334" s="184" t="s">
        <v>86</v>
      </c>
      <c r="J334" s="185" t="s">
        <v>81</v>
      </c>
      <c r="K334" s="192" t="s">
        <v>442</v>
      </c>
      <c r="L334" s="13" t="s">
        <v>137</v>
      </c>
    </row>
    <row r="335" spans="1:12" ht="30" x14ac:dyDescent="0.25">
      <c r="A335" s="32">
        <v>332</v>
      </c>
      <c r="B335" s="184" t="s">
        <v>103</v>
      </c>
      <c r="C335" s="184" t="s">
        <v>587</v>
      </c>
      <c r="D335" s="184" t="s">
        <v>114</v>
      </c>
      <c r="E335" s="184" t="s">
        <v>114</v>
      </c>
      <c r="F335" s="184" t="s">
        <v>20</v>
      </c>
      <c r="G335" s="184" t="s">
        <v>79</v>
      </c>
      <c r="H335" s="184">
        <v>4</v>
      </c>
      <c r="I335" s="184" t="s">
        <v>86</v>
      </c>
      <c r="J335" s="185" t="s">
        <v>428</v>
      </c>
      <c r="K335" s="187" t="s">
        <v>426</v>
      </c>
      <c r="L335" s="186"/>
    </row>
    <row r="336" spans="1:12" ht="30" x14ac:dyDescent="0.25">
      <c r="A336" s="32">
        <v>333</v>
      </c>
      <c r="B336" s="184" t="s">
        <v>103</v>
      </c>
      <c r="C336" s="184" t="s">
        <v>111</v>
      </c>
      <c r="D336" s="184" t="s">
        <v>111</v>
      </c>
      <c r="E336" s="184" t="s">
        <v>158</v>
      </c>
      <c r="F336" s="184" t="s">
        <v>20</v>
      </c>
      <c r="G336" s="184" t="s">
        <v>567</v>
      </c>
      <c r="H336" s="184">
        <v>3</v>
      </c>
      <c r="I336" s="184" t="s">
        <v>86</v>
      </c>
      <c r="J336" s="184" t="s">
        <v>81</v>
      </c>
      <c r="K336" s="185" t="s">
        <v>426</v>
      </c>
      <c r="L336" s="186"/>
    </row>
    <row r="337" spans="1:18" ht="30" x14ac:dyDescent="0.25">
      <c r="A337" s="32">
        <v>334</v>
      </c>
      <c r="B337" s="184" t="s">
        <v>103</v>
      </c>
      <c r="C337" s="184" t="s">
        <v>571</v>
      </c>
      <c r="D337" s="184" t="s">
        <v>111</v>
      </c>
      <c r="E337" s="184" t="s">
        <v>158</v>
      </c>
      <c r="F337" s="184" t="s">
        <v>20</v>
      </c>
      <c r="G337" s="184" t="s">
        <v>79</v>
      </c>
      <c r="H337" s="184">
        <v>4</v>
      </c>
      <c r="I337" s="184" t="s">
        <v>86</v>
      </c>
      <c r="J337" s="184" t="s">
        <v>437</v>
      </c>
      <c r="K337" s="187" t="s">
        <v>426</v>
      </c>
      <c r="L337" s="186"/>
    </row>
    <row r="338" spans="1:18" ht="30" x14ac:dyDescent="0.25">
      <c r="A338" s="32">
        <v>335</v>
      </c>
      <c r="B338" s="184" t="s">
        <v>103</v>
      </c>
      <c r="C338" s="184" t="s">
        <v>113</v>
      </c>
      <c r="D338" s="184" t="s">
        <v>113</v>
      </c>
      <c r="E338" s="184" t="s">
        <v>113</v>
      </c>
      <c r="F338" s="184" t="s">
        <v>20</v>
      </c>
      <c r="G338" s="184" t="s">
        <v>567</v>
      </c>
      <c r="H338" s="184">
        <v>3</v>
      </c>
      <c r="I338" s="184" t="s">
        <v>86</v>
      </c>
      <c r="J338" s="184" t="s">
        <v>81</v>
      </c>
      <c r="K338" s="187" t="s">
        <v>426</v>
      </c>
      <c r="L338" s="186"/>
    </row>
    <row r="339" spans="1:18" ht="30" x14ac:dyDescent="0.25">
      <c r="A339" s="32">
        <v>336</v>
      </c>
      <c r="B339" s="193" t="s">
        <v>103</v>
      </c>
      <c r="C339" s="193" t="s">
        <v>113</v>
      </c>
      <c r="D339" s="193" t="s">
        <v>113</v>
      </c>
      <c r="E339" s="193" t="s">
        <v>113</v>
      </c>
      <c r="F339" s="193" t="s">
        <v>20</v>
      </c>
      <c r="G339" s="193" t="s">
        <v>79</v>
      </c>
      <c r="H339" s="193">
        <v>4</v>
      </c>
      <c r="I339" s="193" t="s">
        <v>86</v>
      </c>
      <c r="J339" s="194" t="s">
        <v>81</v>
      </c>
      <c r="K339" s="195" t="s">
        <v>426</v>
      </c>
      <c r="L339" s="196"/>
    </row>
    <row r="340" spans="1:18" ht="30" x14ac:dyDescent="0.25">
      <c r="A340" s="32">
        <v>337</v>
      </c>
      <c r="B340" s="193" t="s">
        <v>103</v>
      </c>
      <c r="C340" s="193" t="s">
        <v>588</v>
      </c>
      <c r="D340" s="193"/>
      <c r="E340" s="193" t="s">
        <v>158</v>
      </c>
      <c r="F340" s="193" t="s">
        <v>20</v>
      </c>
      <c r="G340" s="193" t="s">
        <v>225</v>
      </c>
      <c r="H340" s="193">
        <v>3</v>
      </c>
      <c r="I340" s="193" t="s">
        <v>86</v>
      </c>
      <c r="J340" s="193" t="s">
        <v>81</v>
      </c>
      <c r="K340" s="195" t="s">
        <v>426</v>
      </c>
      <c r="L340" s="186"/>
    </row>
    <row r="341" spans="1:18" ht="30.75" thickBot="1" x14ac:dyDescent="0.3">
      <c r="A341" s="197">
        <v>338</v>
      </c>
      <c r="B341" s="193" t="s">
        <v>103</v>
      </c>
      <c r="C341" s="193" t="s">
        <v>588</v>
      </c>
      <c r="D341" s="193"/>
      <c r="E341" s="193" t="s">
        <v>158</v>
      </c>
      <c r="F341" s="193" t="s">
        <v>20</v>
      </c>
      <c r="G341" s="193" t="s">
        <v>79</v>
      </c>
      <c r="H341" s="193">
        <v>4</v>
      </c>
      <c r="I341" s="193" t="s">
        <v>566</v>
      </c>
      <c r="J341" s="193" t="s">
        <v>81</v>
      </c>
      <c r="K341" s="195" t="s">
        <v>426</v>
      </c>
      <c r="L341" s="196"/>
    </row>
    <row r="342" spans="1:18" ht="30" x14ac:dyDescent="0.25">
      <c r="A342" s="198">
        <v>339</v>
      </c>
      <c r="B342" s="199" t="s">
        <v>115</v>
      </c>
      <c r="C342" s="199" t="s">
        <v>116</v>
      </c>
      <c r="D342" s="199" t="s">
        <v>116</v>
      </c>
      <c r="E342" s="199" t="s">
        <v>116</v>
      </c>
      <c r="F342" s="199" t="s">
        <v>4</v>
      </c>
      <c r="G342" s="199" t="s">
        <v>225</v>
      </c>
      <c r="H342" s="199">
        <v>3</v>
      </c>
      <c r="I342" s="199" t="s">
        <v>80</v>
      </c>
      <c r="J342" s="200" t="s">
        <v>539</v>
      </c>
      <c r="K342" s="201" t="s">
        <v>426</v>
      </c>
      <c r="L342" s="202"/>
    </row>
    <row r="343" spans="1:18" ht="30" x14ac:dyDescent="0.25">
      <c r="A343" s="203">
        <v>340</v>
      </c>
      <c r="B343" s="204" t="s">
        <v>115</v>
      </c>
      <c r="C343" s="204" t="s">
        <v>589</v>
      </c>
      <c r="D343" s="204" t="s">
        <v>116</v>
      </c>
      <c r="E343" s="204" t="s">
        <v>116</v>
      </c>
      <c r="F343" s="204" t="s">
        <v>4</v>
      </c>
      <c r="G343" s="204" t="s">
        <v>79</v>
      </c>
      <c r="H343" s="204">
        <v>4</v>
      </c>
      <c r="I343" s="204" t="s">
        <v>80</v>
      </c>
      <c r="J343" s="205" t="s">
        <v>539</v>
      </c>
      <c r="K343" s="204" t="s">
        <v>426</v>
      </c>
      <c r="L343" s="206"/>
    </row>
    <row r="344" spans="1:18" ht="30" x14ac:dyDescent="0.25">
      <c r="A344" s="207">
        <v>341</v>
      </c>
      <c r="B344" s="204" t="s">
        <v>115</v>
      </c>
      <c r="C344" s="204" t="s">
        <v>116</v>
      </c>
      <c r="D344" s="204" t="s">
        <v>116</v>
      </c>
      <c r="E344" s="204" t="s">
        <v>116</v>
      </c>
      <c r="F344" s="204" t="s">
        <v>18</v>
      </c>
      <c r="G344" s="204" t="s">
        <v>225</v>
      </c>
      <c r="H344" s="204">
        <v>2</v>
      </c>
      <c r="I344" s="204" t="s">
        <v>522</v>
      </c>
      <c r="J344" s="205" t="s">
        <v>539</v>
      </c>
      <c r="K344" s="204" t="s">
        <v>426</v>
      </c>
      <c r="L344" s="206"/>
    </row>
    <row r="345" spans="1:18" ht="30" x14ac:dyDescent="0.25">
      <c r="A345" s="203">
        <v>342</v>
      </c>
      <c r="B345" s="204" t="s">
        <v>115</v>
      </c>
      <c r="C345" s="204" t="s">
        <v>589</v>
      </c>
      <c r="D345" s="204" t="s">
        <v>116</v>
      </c>
      <c r="E345" s="204" t="s">
        <v>116</v>
      </c>
      <c r="F345" s="204" t="s">
        <v>18</v>
      </c>
      <c r="G345" s="204" t="s">
        <v>79</v>
      </c>
      <c r="H345" s="204">
        <v>3</v>
      </c>
      <c r="I345" s="204" t="s">
        <v>522</v>
      </c>
      <c r="J345" s="205" t="s">
        <v>539</v>
      </c>
      <c r="K345" s="204" t="s">
        <v>426</v>
      </c>
      <c r="L345" s="206"/>
    </row>
    <row r="346" spans="1:18" ht="30" x14ac:dyDescent="0.25">
      <c r="A346" s="207">
        <v>343</v>
      </c>
      <c r="B346" s="208" t="s">
        <v>115</v>
      </c>
      <c r="C346" s="208" t="s">
        <v>419</v>
      </c>
      <c r="D346" s="208" t="s">
        <v>419</v>
      </c>
      <c r="E346" s="204" t="s">
        <v>116</v>
      </c>
      <c r="F346" s="208" t="s">
        <v>20</v>
      </c>
      <c r="G346" s="208" t="s">
        <v>225</v>
      </c>
      <c r="H346" s="208">
        <v>3</v>
      </c>
      <c r="I346" s="208" t="s">
        <v>86</v>
      </c>
      <c r="J346" s="209" t="s">
        <v>81</v>
      </c>
      <c r="K346" s="204" t="s">
        <v>426</v>
      </c>
      <c r="L346" s="210"/>
    </row>
    <row r="347" spans="1:18" ht="30" x14ac:dyDescent="0.25">
      <c r="A347" s="203">
        <v>344</v>
      </c>
      <c r="B347" s="208" t="s">
        <v>115</v>
      </c>
      <c r="C347" s="208" t="s">
        <v>419</v>
      </c>
      <c r="D347" s="208" t="s">
        <v>419</v>
      </c>
      <c r="E347" s="204" t="s">
        <v>116</v>
      </c>
      <c r="F347" s="208" t="s">
        <v>20</v>
      </c>
      <c r="G347" s="208" t="s">
        <v>79</v>
      </c>
      <c r="H347" s="208">
        <v>4</v>
      </c>
      <c r="I347" s="208" t="s">
        <v>86</v>
      </c>
      <c r="J347" s="209" t="s">
        <v>81</v>
      </c>
      <c r="K347" s="204" t="s">
        <v>426</v>
      </c>
      <c r="L347" s="210"/>
    </row>
    <row r="348" spans="1:18" ht="30" x14ac:dyDescent="0.25">
      <c r="A348" s="207">
        <v>345</v>
      </c>
      <c r="B348" s="208" t="s">
        <v>115</v>
      </c>
      <c r="C348" s="208" t="s">
        <v>418</v>
      </c>
      <c r="D348" s="208" t="s">
        <v>418</v>
      </c>
      <c r="E348" s="204" t="s">
        <v>116</v>
      </c>
      <c r="F348" s="208" t="s">
        <v>20</v>
      </c>
      <c r="G348" s="208" t="s">
        <v>225</v>
      </c>
      <c r="H348" s="208">
        <v>3</v>
      </c>
      <c r="I348" s="208" t="s">
        <v>86</v>
      </c>
      <c r="J348" s="209" t="s">
        <v>81</v>
      </c>
      <c r="K348" s="204" t="s">
        <v>426</v>
      </c>
      <c r="L348" s="210"/>
      <c r="R348" s="116" t="s">
        <v>412</v>
      </c>
    </row>
    <row r="349" spans="1:18" ht="30" x14ac:dyDescent="0.25">
      <c r="A349" s="203">
        <v>346</v>
      </c>
      <c r="B349" s="208" t="s">
        <v>115</v>
      </c>
      <c r="C349" s="208" t="s">
        <v>418</v>
      </c>
      <c r="D349" s="208" t="s">
        <v>418</v>
      </c>
      <c r="E349" s="204" t="s">
        <v>116</v>
      </c>
      <c r="F349" s="208" t="s">
        <v>20</v>
      </c>
      <c r="G349" s="208" t="s">
        <v>79</v>
      </c>
      <c r="H349" s="208">
        <v>4</v>
      </c>
      <c r="I349" s="208" t="s">
        <v>86</v>
      </c>
      <c r="J349" s="209" t="s">
        <v>81</v>
      </c>
      <c r="K349" s="204" t="s">
        <v>426</v>
      </c>
      <c r="L349" s="210"/>
    </row>
    <row r="350" spans="1:18" ht="30" x14ac:dyDescent="0.25">
      <c r="A350" s="207">
        <v>347</v>
      </c>
      <c r="B350" s="208" t="s">
        <v>115</v>
      </c>
      <c r="C350" s="208" t="s">
        <v>417</v>
      </c>
      <c r="D350" s="208" t="s">
        <v>417</v>
      </c>
      <c r="E350" s="204" t="s">
        <v>116</v>
      </c>
      <c r="F350" s="208" t="s">
        <v>20</v>
      </c>
      <c r="G350" s="208" t="s">
        <v>225</v>
      </c>
      <c r="H350" s="208">
        <v>3</v>
      </c>
      <c r="I350" s="208" t="s">
        <v>86</v>
      </c>
      <c r="J350" s="209" t="s">
        <v>81</v>
      </c>
      <c r="K350" s="204" t="s">
        <v>426</v>
      </c>
      <c r="L350" s="210"/>
    </row>
    <row r="351" spans="1:18" ht="30.75" thickBot="1" x14ac:dyDescent="0.3">
      <c r="A351" s="211">
        <v>348</v>
      </c>
      <c r="B351" s="212" t="s">
        <v>115</v>
      </c>
      <c r="C351" s="213" t="s">
        <v>417</v>
      </c>
      <c r="D351" s="213" t="s">
        <v>417</v>
      </c>
      <c r="E351" s="212" t="s">
        <v>116</v>
      </c>
      <c r="F351" s="212" t="s">
        <v>20</v>
      </c>
      <c r="G351" s="212" t="s">
        <v>79</v>
      </c>
      <c r="H351" s="212">
        <v>4</v>
      </c>
      <c r="I351" s="212" t="s">
        <v>86</v>
      </c>
      <c r="J351" s="214" t="s">
        <v>81</v>
      </c>
      <c r="K351" s="215" t="s">
        <v>426</v>
      </c>
      <c r="L351" s="216"/>
    </row>
    <row r="352" spans="1:18" x14ac:dyDescent="0.25">
      <c r="A352" s="217"/>
    </row>
    <row r="353" spans="1:2" x14ac:dyDescent="0.25">
      <c r="A353" s="217"/>
    </row>
    <row r="354" spans="1:2" x14ac:dyDescent="0.25">
      <c r="A354" s="217"/>
    </row>
    <row r="355" spans="1:2" x14ac:dyDescent="0.25">
      <c r="A355" s="116"/>
      <c r="B355" s="116"/>
    </row>
    <row r="356" spans="1:2" x14ac:dyDescent="0.25">
      <c r="A356" s="116"/>
      <c r="B356" s="116"/>
    </row>
    <row r="357" spans="1:2" x14ac:dyDescent="0.25">
      <c r="A357" s="116"/>
      <c r="B357" s="116"/>
    </row>
    <row r="358" spans="1:2" x14ac:dyDescent="0.25">
      <c r="A358" s="116"/>
      <c r="B358" s="116"/>
    </row>
    <row r="359" spans="1:2" x14ac:dyDescent="0.25">
      <c r="A359" s="116"/>
      <c r="B359" s="116"/>
    </row>
    <row r="362" spans="1:2" x14ac:dyDescent="0.25">
      <c r="A362" s="116"/>
      <c r="B362" s="116"/>
    </row>
    <row r="363" spans="1:2" x14ac:dyDescent="0.25">
      <c r="A363" s="116"/>
      <c r="B363" s="116"/>
    </row>
    <row r="364" spans="1:2" x14ac:dyDescent="0.25">
      <c r="A364" s="116"/>
      <c r="B364" s="116"/>
    </row>
    <row r="365" spans="1:2" x14ac:dyDescent="0.25">
      <c r="A365" s="116"/>
      <c r="B365" s="116"/>
    </row>
    <row r="366" spans="1:2" x14ac:dyDescent="0.25">
      <c r="A366" s="116"/>
      <c r="B366" s="116"/>
    </row>
    <row r="367" spans="1:2" x14ac:dyDescent="0.25">
      <c r="A367" s="116"/>
      <c r="B367" s="116"/>
    </row>
    <row r="368" spans="1:2" x14ac:dyDescent="0.25">
      <c r="A368" s="116"/>
      <c r="B368" s="116"/>
    </row>
    <row r="369" spans="1:2" x14ac:dyDescent="0.25">
      <c r="A369" s="116"/>
      <c r="B369" s="116"/>
    </row>
    <row r="370" spans="1:2" x14ac:dyDescent="0.25">
      <c r="A370" s="116"/>
      <c r="B370" s="116"/>
    </row>
    <row r="371" spans="1:2" x14ac:dyDescent="0.25">
      <c r="A371" s="116"/>
      <c r="B371" s="116"/>
    </row>
  </sheetData>
  <mergeCells count="1">
    <mergeCell ref="A1:L1"/>
  </mergeCells>
  <conditionalFormatting sqref="A4:A176">
    <cfRule type="containsText" dxfId="2" priority="3" stopIfTrue="1" operator="containsText" text="1.">
      <formula>NOT(ISERROR(SEARCH("1.",A4)))</formula>
    </cfRule>
  </conditionalFormatting>
  <conditionalFormatting sqref="A50:A51">
    <cfRule type="containsText" dxfId="1" priority="2" stopIfTrue="1" operator="containsText" text="1.">
      <formula>NOT(ISERROR(SEARCH("1.",A50)))</formula>
    </cfRule>
  </conditionalFormatting>
  <conditionalFormatting sqref="A52:A53 A55:A57 A59:A61 A63:A65 A67:A69 A71:A101 A103:A105 A107:A109 A111:A161 A163:A173">
    <cfRule type="containsText" dxfId="0" priority="1" stopIfTrue="1" operator="containsText" text="1.">
      <formula>NOT(ISERROR(SEARCH("1.",A52)))</formula>
    </cfRule>
  </conditionalFormatting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6"/>
  <sheetViews>
    <sheetView workbookViewId="0">
      <selection sqref="A1:XFD1048576"/>
    </sheetView>
  </sheetViews>
  <sheetFormatPr defaultRowHeight="12.75" x14ac:dyDescent="0.25"/>
  <cols>
    <col min="1" max="1" width="3.140625" style="354" customWidth="1"/>
    <col min="2" max="2" width="3.42578125" style="354" customWidth="1"/>
    <col min="3" max="3" width="6" style="354" customWidth="1"/>
    <col min="4" max="4" width="25.7109375" style="354" customWidth="1"/>
    <col min="5" max="5" width="5.5703125" style="354" customWidth="1"/>
    <col min="6" max="6" width="4.28515625" style="354" customWidth="1"/>
    <col min="7" max="7" width="4.42578125" style="354" customWidth="1"/>
    <col min="8" max="8" width="4.7109375" style="354" customWidth="1"/>
    <col min="9" max="9" width="5" style="354" customWidth="1"/>
    <col min="10" max="10" width="4.5703125" style="354" customWidth="1"/>
    <col min="11" max="11" width="5.85546875" style="354" customWidth="1"/>
    <col min="12" max="12" width="5" style="354" customWidth="1"/>
    <col min="13" max="13" width="5.28515625" style="354" customWidth="1"/>
    <col min="14" max="14" width="5.140625" style="354" customWidth="1"/>
    <col min="15" max="15" width="5" style="354" customWidth="1"/>
    <col min="16" max="16" width="4.5703125" style="354" customWidth="1"/>
    <col min="17" max="17" width="5.5703125" style="354" customWidth="1"/>
    <col min="18" max="18" width="4.85546875" style="354" customWidth="1"/>
    <col min="19" max="19" width="5.85546875" style="354" customWidth="1"/>
    <col min="20" max="20" width="5.140625" style="354" customWidth="1"/>
    <col min="21" max="21" width="6.28515625" style="354" customWidth="1"/>
    <col min="22" max="22" width="7.7109375" style="354" customWidth="1"/>
    <col min="23" max="256" width="9.140625" style="354"/>
    <col min="257" max="257" width="3.140625" style="354" customWidth="1"/>
    <col min="258" max="258" width="3.42578125" style="354" customWidth="1"/>
    <col min="259" max="259" width="6" style="354" customWidth="1"/>
    <col min="260" max="260" width="25.7109375" style="354" customWidth="1"/>
    <col min="261" max="261" width="5.5703125" style="354" customWidth="1"/>
    <col min="262" max="262" width="4.28515625" style="354" customWidth="1"/>
    <col min="263" max="263" width="4.42578125" style="354" customWidth="1"/>
    <col min="264" max="264" width="4.7109375" style="354" customWidth="1"/>
    <col min="265" max="265" width="5" style="354" customWidth="1"/>
    <col min="266" max="266" width="4.5703125" style="354" customWidth="1"/>
    <col min="267" max="267" width="5.85546875" style="354" customWidth="1"/>
    <col min="268" max="268" width="5" style="354" customWidth="1"/>
    <col min="269" max="269" width="5.28515625" style="354" customWidth="1"/>
    <col min="270" max="270" width="5.140625" style="354" customWidth="1"/>
    <col min="271" max="271" width="5" style="354" customWidth="1"/>
    <col min="272" max="272" width="4.5703125" style="354" customWidth="1"/>
    <col min="273" max="273" width="5.5703125" style="354" customWidth="1"/>
    <col min="274" max="274" width="4.85546875" style="354" customWidth="1"/>
    <col min="275" max="275" width="5.85546875" style="354" customWidth="1"/>
    <col min="276" max="276" width="5.140625" style="354" customWidth="1"/>
    <col min="277" max="277" width="6.28515625" style="354" customWidth="1"/>
    <col min="278" max="278" width="7.7109375" style="354" customWidth="1"/>
    <col min="279" max="512" width="9.140625" style="354"/>
    <col min="513" max="513" width="3.140625" style="354" customWidth="1"/>
    <col min="514" max="514" width="3.42578125" style="354" customWidth="1"/>
    <col min="515" max="515" width="6" style="354" customWidth="1"/>
    <col min="516" max="516" width="25.7109375" style="354" customWidth="1"/>
    <col min="517" max="517" width="5.5703125" style="354" customWidth="1"/>
    <col min="518" max="518" width="4.28515625" style="354" customWidth="1"/>
    <col min="519" max="519" width="4.42578125" style="354" customWidth="1"/>
    <col min="520" max="520" width="4.7109375" style="354" customWidth="1"/>
    <col min="521" max="521" width="5" style="354" customWidth="1"/>
    <col min="522" max="522" width="4.5703125" style="354" customWidth="1"/>
    <col min="523" max="523" width="5.85546875" style="354" customWidth="1"/>
    <col min="524" max="524" width="5" style="354" customWidth="1"/>
    <col min="525" max="525" width="5.28515625" style="354" customWidth="1"/>
    <col min="526" max="526" width="5.140625" style="354" customWidth="1"/>
    <col min="527" max="527" width="5" style="354" customWidth="1"/>
    <col min="528" max="528" width="4.5703125" style="354" customWidth="1"/>
    <col min="529" max="529" width="5.5703125" style="354" customWidth="1"/>
    <col min="530" max="530" width="4.85546875" style="354" customWidth="1"/>
    <col min="531" max="531" width="5.85546875" style="354" customWidth="1"/>
    <col min="532" max="532" width="5.140625" style="354" customWidth="1"/>
    <col min="533" max="533" width="6.28515625" style="354" customWidth="1"/>
    <col min="534" max="534" width="7.7109375" style="354" customWidth="1"/>
    <col min="535" max="768" width="9.140625" style="354"/>
    <col min="769" max="769" width="3.140625" style="354" customWidth="1"/>
    <col min="770" max="770" width="3.42578125" style="354" customWidth="1"/>
    <col min="771" max="771" width="6" style="354" customWidth="1"/>
    <col min="772" max="772" width="25.7109375" style="354" customWidth="1"/>
    <col min="773" max="773" width="5.5703125" style="354" customWidth="1"/>
    <col min="774" max="774" width="4.28515625" style="354" customWidth="1"/>
    <col min="775" max="775" width="4.42578125" style="354" customWidth="1"/>
    <col min="776" max="776" width="4.7109375" style="354" customWidth="1"/>
    <col min="777" max="777" width="5" style="354" customWidth="1"/>
    <col min="778" max="778" width="4.5703125" style="354" customWidth="1"/>
    <col min="779" max="779" width="5.85546875" style="354" customWidth="1"/>
    <col min="780" max="780" width="5" style="354" customWidth="1"/>
    <col min="781" max="781" width="5.28515625" style="354" customWidth="1"/>
    <col min="782" max="782" width="5.140625" style="354" customWidth="1"/>
    <col min="783" max="783" width="5" style="354" customWidth="1"/>
    <col min="784" max="784" width="4.5703125" style="354" customWidth="1"/>
    <col min="785" max="785" width="5.5703125" style="354" customWidth="1"/>
    <col min="786" max="786" width="4.85546875" style="354" customWidth="1"/>
    <col min="787" max="787" width="5.85546875" style="354" customWidth="1"/>
    <col min="788" max="788" width="5.140625" style="354" customWidth="1"/>
    <col min="789" max="789" width="6.28515625" style="354" customWidth="1"/>
    <col min="790" max="790" width="7.7109375" style="354" customWidth="1"/>
    <col min="791" max="1024" width="9.140625" style="354"/>
    <col min="1025" max="1025" width="3.140625" style="354" customWidth="1"/>
    <col min="1026" max="1026" width="3.42578125" style="354" customWidth="1"/>
    <col min="1027" max="1027" width="6" style="354" customWidth="1"/>
    <col min="1028" max="1028" width="25.7109375" style="354" customWidth="1"/>
    <col min="1029" max="1029" width="5.5703125" style="354" customWidth="1"/>
    <col min="1030" max="1030" width="4.28515625" style="354" customWidth="1"/>
    <col min="1031" max="1031" width="4.42578125" style="354" customWidth="1"/>
    <col min="1032" max="1032" width="4.7109375" style="354" customWidth="1"/>
    <col min="1033" max="1033" width="5" style="354" customWidth="1"/>
    <col min="1034" max="1034" width="4.5703125" style="354" customWidth="1"/>
    <col min="1035" max="1035" width="5.85546875" style="354" customWidth="1"/>
    <col min="1036" max="1036" width="5" style="354" customWidth="1"/>
    <col min="1037" max="1037" width="5.28515625" style="354" customWidth="1"/>
    <col min="1038" max="1038" width="5.140625" style="354" customWidth="1"/>
    <col min="1039" max="1039" width="5" style="354" customWidth="1"/>
    <col min="1040" max="1040" width="4.5703125" style="354" customWidth="1"/>
    <col min="1041" max="1041" width="5.5703125" style="354" customWidth="1"/>
    <col min="1042" max="1042" width="4.85546875" style="354" customWidth="1"/>
    <col min="1043" max="1043" width="5.85546875" style="354" customWidth="1"/>
    <col min="1044" max="1044" width="5.140625" style="354" customWidth="1"/>
    <col min="1045" max="1045" width="6.28515625" style="354" customWidth="1"/>
    <col min="1046" max="1046" width="7.7109375" style="354" customWidth="1"/>
    <col min="1047" max="1280" width="9.140625" style="354"/>
    <col min="1281" max="1281" width="3.140625" style="354" customWidth="1"/>
    <col min="1282" max="1282" width="3.42578125" style="354" customWidth="1"/>
    <col min="1283" max="1283" width="6" style="354" customWidth="1"/>
    <col min="1284" max="1284" width="25.7109375" style="354" customWidth="1"/>
    <col min="1285" max="1285" width="5.5703125" style="354" customWidth="1"/>
    <col min="1286" max="1286" width="4.28515625" style="354" customWidth="1"/>
    <col min="1287" max="1287" width="4.42578125" style="354" customWidth="1"/>
    <col min="1288" max="1288" width="4.7109375" style="354" customWidth="1"/>
    <col min="1289" max="1289" width="5" style="354" customWidth="1"/>
    <col min="1290" max="1290" width="4.5703125" style="354" customWidth="1"/>
    <col min="1291" max="1291" width="5.85546875" style="354" customWidth="1"/>
    <col min="1292" max="1292" width="5" style="354" customWidth="1"/>
    <col min="1293" max="1293" width="5.28515625" style="354" customWidth="1"/>
    <col min="1294" max="1294" width="5.140625" style="354" customWidth="1"/>
    <col min="1295" max="1295" width="5" style="354" customWidth="1"/>
    <col min="1296" max="1296" width="4.5703125" style="354" customWidth="1"/>
    <col min="1297" max="1297" width="5.5703125" style="354" customWidth="1"/>
    <col min="1298" max="1298" width="4.85546875" style="354" customWidth="1"/>
    <col min="1299" max="1299" width="5.85546875" style="354" customWidth="1"/>
    <col min="1300" max="1300" width="5.140625" style="354" customWidth="1"/>
    <col min="1301" max="1301" width="6.28515625" style="354" customWidth="1"/>
    <col min="1302" max="1302" width="7.7109375" style="354" customWidth="1"/>
    <col min="1303" max="1536" width="9.140625" style="354"/>
    <col min="1537" max="1537" width="3.140625" style="354" customWidth="1"/>
    <col min="1538" max="1538" width="3.42578125" style="354" customWidth="1"/>
    <col min="1539" max="1539" width="6" style="354" customWidth="1"/>
    <col min="1540" max="1540" width="25.7109375" style="354" customWidth="1"/>
    <col min="1541" max="1541" width="5.5703125" style="354" customWidth="1"/>
    <col min="1542" max="1542" width="4.28515625" style="354" customWidth="1"/>
    <col min="1543" max="1543" width="4.42578125" style="354" customWidth="1"/>
    <col min="1544" max="1544" width="4.7109375" style="354" customWidth="1"/>
    <col min="1545" max="1545" width="5" style="354" customWidth="1"/>
    <col min="1546" max="1546" width="4.5703125" style="354" customWidth="1"/>
    <col min="1547" max="1547" width="5.85546875" style="354" customWidth="1"/>
    <col min="1548" max="1548" width="5" style="354" customWidth="1"/>
    <col min="1549" max="1549" width="5.28515625" style="354" customWidth="1"/>
    <col min="1550" max="1550" width="5.140625" style="354" customWidth="1"/>
    <col min="1551" max="1551" width="5" style="354" customWidth="1"/>
    <col min="1552" max="1552" width="4.5703125" style="354" customWidth="1"/>
    <col min="1553" max="1553" width="5.5703125" style="354" customWidth="1"/>
    <col min="1554" max="1554" width="4.85546875" style="354" customWidth="1"/>
    <col min="1555" max="1555" width="5.85546875" style="354" customWidth="1"/>
    <col min="1556" max="1556" width="5.140625" style="354" customWidth="1"/>
    <col min="1557" max="1557" width="6.28515625" style="354" customWidth="1"/>
    <col min="1558" max="1558" width="7.7109375" style="354" customWidth="1"/>
    <col min="1559" max="1792" width="9.140625" style="354"/>
    <col min="1793" max="1793" width="3.140625" style="354" customWidth="1"/>
    <col min="1794" max="1794" width="3.42578125" style="354" customWidth="1"/>
    <col min="1795" max="1795" width="6" style="354" customWidth="1"/>
    <col min="1796" max="1796" width="25.7109375" style="354" customWidth="1"/>
    <col min="1797" max="1797" width="5.5703125" style="354" customWidth="1"/>
    <col min="1798" max="1798" width="4.28515625" style="354" customWidth="1"/>
    <col min="1799" max="1799" width="4.42578125" style="354" customWidth="1"/>
    <col min="1800" max="1800" width="4.7109375" style="354" customWidth="1"/>
    <col min="1801" max="1801" width="5" style="354" customWidth="1"/>
    <col min="1802" max="1802" width="4.5703125" style="354" customWidth="1"/>
    <col min="1803" max="1803" width="5.85546875" style="354" customWidth="1"/>
    <col min="1804" max="1804" width="5" style="354" customWidth="1"/>
    <col min="1805" max="1805" width="5.28515625" style="354" customWidth="1"/>
    <col min="1806" max="1806" width="5.140625" style="354" customWidth="1"/>
    <col min="1807" max="1807" width="5" style="354" customWidth="1"/>
    <col min="1808" max="1808" width="4.5703125" style="354" customWidth="1"/>
    <col min="1809" max="1809" width="5.5703125" style="354" customWidth="1"/>
    <col min="1810" max="1810" width="4.85546875" style="354" customWidth="1"/>
    <col min="1811" max="1811" width="5.85546875" style="354" customWidth="1"/>
    <col min="1812" max="1812" width="5.140625" style="354" customWidth="1"/>
    <col min="1813" max="1813" width="6.28515625" style="354" customWidth="1"/>
    <col min="1814" max="1814" width="7.7109375" style="354" customWidth="1"/>
    <col min="1815" max="2048" width="9.140625" style="354"/>
    <col min="2049" max="2049" width="3.140625" style="354" customWidth="1"/>
    <col min="2050" max="2050" width="3.42578125" style="354" customWidth="1"/>
    <col min="2051" max="2051" width="6" style="354" customWidth="1"/>
    <col min="2052" max="2052" width="25.7109375" style="354" customWidth="1"/>
    <col min="2053" max="2053" width="5.5703125" style="354" customWidth="1"/>
    <col min="2054" max="2054" width="4.28515625" style="354" customWidth="1"/>
    <col min="2055" max="2055" width="4.42578125" style="354" customWidth="1"/>
    <col min="2056" max="2056" width="4.7109375" style="354" customWidth="1"/>
    <col min="2057" max="2057" width="5" style="354" customWidth="1"/>
    <col min="2058" max="2058" width="4.5703125" style="354" customWidth="1"/>
    <col min="2059" max="2059" width="5.85546875" style="354" customWidth="1"/>
    <col min="2060" max="2060" width="5" style="354" customWidth="1"/>
    <col min="2061" max="2061" width="5.28515625" style="354" customWidth="1"/>
    <col min="2062" max="2062" width="5.140625" style="354" customWidth="1"/>
    <col min="2063" max="2063" width="5" style="354" customWidth="1"/>
    <col min="2064" max="2064" width="4.5703125" style="354" customWidth="1"/>
    <col min="2065" max="2065" width="5.5703125" style="354" customWidth="1"/>
    <col min="2066" max="2066" width="4.85546875" style="354" customWidth="1"/>
    <col min="2067" max="2067" width="5.85546875" style="354" customWidth="1"/>
    <col min="2068" max="2068" width="5.140625" style="354" customWidth="1"/>
    <col min="2069" max="2069" width="6.28515625" style="354" customWidth="1"/>
    <col min="2070" max="2070" width="7.7109375" style="354" customWidth="1"/>
    <col min="2071" max="2304" width="9.140625" style="354"/>
    <col min="2305" max="2305" width="3.140625" style="354" customWidth="1"/>
    <col min="2306" max="2306" width="3.42578125" style="354" customWidth="1"/>
    <col min="2307" max="2307" width="6" style="354" customWidth="1"/>
    <col min="2308" max="2308" width="25.7109375" style="354" customWidth="1"/>
    <col min="2309" max="2309" width="5.5703125" style="354" customWidth="1"/>
    <col min="2310" max="2310" width="4.28515625" style="354" customWidth="1"/>
    <col min="2311" max="2311" width="4.42578125" style="354" customWidth="1"/>
    <col min="2312" max="2312" width="4.7109375" style="354" customWidth="1"/>
    <col min="2313" max="2313" width="5" style="354" customWidth="1"/>
    <col min="2314" max="2314" width="4.5703125" style="354" customWidth="1"/>
    <col min="2315" max="2315" width="5.85546875" style="354" customWidth="1"/>
    <col min="2316" max="2316" width="5" style="354" customWidth="1"/>
    <col min="2317" max="2317" width="5.28515625" style="354" customWidth="1"/>
    <col min="2318" max="2318" width="5.140625" style="354" customWidth="1"/>
    <col min="2319" max="2319" width="5" style="354" customWidth="1"/>
    <col min="2320" max="2320" width="4.5703125" style="354" customWidth="1"/>
    <col min="2321" max="2321" width="5.5703125" style="354" customWidth="1"/>
    <col min="2322" max="2322" width="4.85546875" style="354" customWidth="1"/>
    <col min="2323" max="2323" width="5.85546875" style="354" customWidth="1"/>
    <col min="2324" max="2324" width="5.140625" style="354" customWidth="1"/>
    <col min="2325" max="2325" width="6.28515625" style="354" customWidth="1"/>
    <col min="2326" max="2326" width="7.7109375" style="354" customWidth="1"/>
    <col min="2327" max="2560" width="9.140625" style="354"/>
    <col min="2561" max="2561" width="3.140625" style="354" customWidth="1"/>
    <col min="2562" max="2562" width="3.42578125" style="354" customWidth="1"/>
    <col min="2563" max="2563" width="6" style="354" customWidth="1"/>
    <col min="2564" max="2564" width="25.7109375" style="354" customWidth="1"/>
    <col min="2565" max="2565" width="5.5703125" style="354" customWidth="1"/>
    <col min="2566" max="2566" width="4.28515625" style="354" customWidth="1"/>
    <col min="2567" max="2567" width="4.42578125" style="354" customWidth="1"/>
    <col min="2568" max="2568" width="4.7109375" style="354" customWidth="1"/>
    <col min="2569" max="2569" width="5" style="354" customWidth="1"/>
    <col min="2570" max="2570" width="4.5703125" style="354" customWidth="1"/>
    <col min="2571" max="2571" width="5.85546875" style="354" customWidth="1"/>
    <col min="2572" max="2572" width="5" style="354" customWidth="1"/>
    <col min="2573" max="2573" width="5.28515625" style="354" customWidth="1"/>
    <col min="2574" max="2574" width="5.140625" style="354" customWidth="1"/>
    <col min="2575" max="2575" width="5" style="354" customWidth="1"/>
    <col min="2576" max="2576" width="4.5703125" style="354" customWidth="1"/>
    <col min="2577" max="2577" width="5.5703125" style="354" customWidth="1"/>
    <col min="2578" max="2578" width="4.85546875" style="354" customWidth="1"/>
    <col min="2579" max="2579" width="5.85546875" style="354" customWidth="1"/>
    <col min="2580" max="2580" width="5.140625" style="354" customWidth="1"/>
    <col min="2581" max="2581" width="6.28515625" style="354" customWidth="1"/>
    <col min="2582" max="2582" width="7.7109375" style="354" customWidth="1"/>
    <col min="2583" max="2816" width="9.140625" style="354"/>
    <col min="2817" max="2817" width="3.140625" style="354" customWidth="1"/>
    <col min="2818" max="2818" width="3.42578125" style="354" customWidth="1"/>
    <col min="2819" max="2819" width="6" style="354" customWidth="1"/>
    <col min="2820" max="2820" width="25.7109375" style="354" customWidth="1"/>
    <col min="2821" max="2821" width="5.5703125" style="354" customWidth="1"/>
    <col min="2822" max="2822" width="4.28515625" style="354" customWidth="1"/>
    <col min="2823" max="2823" width="4.42578125" style="354" customWidth="1"/>
    <col min="2824" max="2824" width="4.7109375" style="354" customWidth="1"/>
    <col min="2825" max="2825" width="5" style="354" customWidth="1"/>
    <col min="2826" max="2826" width="4.5703125" style="354" customWidth="1"/>
    <col min="2827" max="2827" width="5.85546875" style="354" customWidth="1"/>
    <col min="2828" max="2828" width="5" style="354" customWidth="1"/>
    <col min="2829" max="2829" width="5.28515625" style="354" customWidth="1"/>
    <col min="2830" max="2830" width="5.140625" style="354" customWidth="1"/>
    <col min="2831" max="2831" width="5" style="354" customWidth="1"/>
    <col min="2832" max="2832" width="4.5703125" style="354" customWidth="1"/>
    <col min="2833" max="2833" width="5.5703125" style="354" customWidth="1"/>
    <col min="2834" max="2834" width="4.85546875" style="354" customWidth="1"/>
    <col min="2835" max="2835" width="5.85546875" style="354" customWidth="1"/>
    <col min="2836" max="2836" width="5.140625" style="354" customWidth="1"/>
    <col min="2837" max="2837" width="6.28515625" style="354" customWidth="1"/>
    <col min="2838" max="2838" width="7.7109375" style="354" customWidth="1"/>
    <col min="2839" max="3072" width="9.140625" style="354"/>
    <col min="3073" max="3073" width="3.140625" style="354" customWidth="1"/>
    <col min="3074" max="3074" width="3.42578125" style="354" customWidth="1"/>
    <col min="3075" max="3075" width="6" style="354" customWidth="1"/>
    <col min="3076" max="3076" width="25.7109375" style="354" customWidth="1"/>
    <col min="3077" max="3077" width="5.5703125" style="354" customWidth="1"/>
    <col min="3078" max="3078" width="4.28515625" style="354" customWidth="1"/>
    <col min="3079" max="3079" width="4.42578125" style="354" customWidth="1"/>
    <col min="3080" max="3080" width="4.7109375" style="354" customWidth="1"/>
    <col min="3081" max="3081" width="5" style="354" customWidth="1"/>
    <col min="3082" max="3082" width="4.5703125" style="354" customWidth="1"/>
    <col min="3083" max="3083" width="5.85546875" style="354" customWidth="1"/>
    <col min="3084" max="3084" width="5" style="354" customWidth="1"/>
    <col min="3085" max="3085" width="5.28515625" style="354" customWidth="1"/>
    <col min="3086" max="3086" width="5.140625" style="354" customWidth="1"/>
    <col min="3087" max="3087" width="5" style="354" customWidth="1"/>
    <col min="3088" max="3088" width="4.5703125" style="354" customWidth="1"/>
    <col min="3089" max="3089" width="5.5703125" style="354" customWidth="1"/>
    <col min="3090" max="3090" width="4.85546875" style="354" customWidth="1"/>
    <col min="3091" max="3091" width="5.85546875" style="354" customWidth="1"/>
    <col min="3092" max="3092" width="5.140625" style="354" customWidth="1"/>
    <col min="3093" max="3093" width="6.28515625" style="354" customWidth="1"/>
    <col min="3094" max="3094" width="7.7109375" style="354" customWidth="1"/>
    <col min="3095" max="3328" width="9.140625" style="354"/>
    <col min="3329" max="3329" width="3.140625" style="354" customWidth="1"/>
    <col min="3330" max="3330" width="3.42578125" style="354" customWidth="1"/>
    <col min="3331" max="3331" width="6" style="354" customWidth="1"/>
    <col min="3332" max="3332" width="25.7109375" style="354" customWidth="1"/>
    <col min="3333" max="3333" width="5.5703125" style="354" customWidth="1"/>
    <col min="3334" max="3334" width="4.28515625" style="354" customWidth="1"/>
    <col min="3335" max="3335" width="4.42578125" style="354" customWidth="1"/>
    <col min="3336" max="3336" width="4.7109375" style="354" customWidth="1"/>
    <col min="3337" max="3337" width="5" style="354" customWidth="1"/>
    <col min="3338" max="3338" width="4.5703125" style="354" customWidth="1"/>
    <col min="3339" max="3339" width="5.85546875" style="354" customWidth="1"/>
    <col min="3340" max="3340" width="5" style="354" customWidth="1"/>
    <col min="3341" max="3341" width="5.28515625" style="354" customWidth="1"/>
    <col min="3342" max="3342" width="5.140625" style="354" customWidth="1"/>
    <col min="3343" max="3343" width="5" style="354" customWidth="1"/>
    <col min="3344" max="3344" width="4.5703125" style="354" customWidth="1"/>
    <col min="3345" max="3345" width="5.5703125" style="354" customWidth="1"/>
    <col min="3346" max="3346" width="4.85546875" style="354" customWidth="1"/>
    <col min="3347" max="3347" width="5.85546875" style="354" customWidth="1"/>
    <col min="3348" max="3348" width="5.140625" style="354" customWidth="1"/>
    <col min="3349" max="3349" width="6.28515625" style="354" customWidth="1"/>
    <col min="3350" max="3350" width="7.7109375" style="354" customWidth="1"/>
    <col min="3351" max="3584" width="9.140625" style="354"/>
    <col min="3585" max="3585" width="3.140625" style="354" customWidth="1"/>
    <col min="3586" max="3586" width="3.42578125" style="354" customWidth="1"/>
    <col min="3587" max="3587" width="6" style="354" customWidth="1"/>
    <col min="3588" max="3588" width="25.7109375" style="354" customWidth="1"/>
    <col min="3589" max="3589" width="5.5703125" style="354" customWidth="1"/>
    <col min="3590" max="3590" width="4.28515625" style="354" customWidth="1"/>
    <col min="3591" max="3591" width="4.42578125" style="354" customWidth="1"/>
    <col min="3592" max="3592" width="4.7109375" style="354" customWidth="1"/>
    <col min="3593" max="3593" width="5" style="354" customWidth="1"/>
    <col min="3594" max="3594" width="4.5703125" style="354" customWidth="1"/>
    <col min="3595" max="3595" width="5.85546875" style="354" customWidth="1"/>
    <col min="3596" max="3596" width="5" style="354" customWidth="1"/>
    <col min="3597" max="3597" width="5.28515625" style="354" customWidth="1"/>
    <col min="3598" max="3598" width="5.140625" style="354" customWidth="1"/>
    <col min="3599" max="3599" width="5" style="354" customWidth="1"/>
    <col min="3600" max="3600" width="4.5703125" style="354" customWidth="1"/>
    <col min="3601" max="3601" width="5.5703125" style="354" customWidth="1"/>
    <col min="3602" max="3602" width="4.85546875" style="354" customWidth="1"/>
    <col min="3603" max="3603" width="5.85546875" style="354" customWidth="1"/>
    <col min="3604" max="3604" width="5.140625" style="354" customWidth="1"/>
    <col min="3605" max="3605" width="6.28515625" style="354" customWidth="1"/>
    <col min="3606" max="3606" width="7.7109375" style="354" customWidth="1"/>
    <col min="3607" max="3840" width="9.140625" style="354"/>
    <col min="3841" max="3841" width="3.140625" style="354" customWidth="1"/>
    <col min="3842" max="3842" width="3.42578125" style="354" customWidth="1"/>
    <col min="3843" max="3843" width="6" style="354" customWidth="1"/>
    <col min="3844" max="3844" width="25.7109375" style="354" customWidth="1"/>
    <col min="3845" max="3845" width="5.5703125" style="354" customWidth="1"/>
    <col min="3846" max="3846" width="4.28515625" style="354" customWidth="1"/>
    <col min="3847" max="3847" width="4.42578125" style="354" customWidth="1"/>
    <col min="3848" max="3848" width="4.7109375" style="354" customWidth="1"/>
    <col min="3849" max="3849" width="5" style="354" customWidth="1"/>
    <col min="3850" max="3850" width="4.5703125" style="354" customWidth="1"/>
    <col min="3851" max="3851" width="5.85546875" style="354" customWidth="1"/>
    <col min="3852" max="3852" width="5" style="354" customWidth="1"/>
    <col min="3853" max="3853" width="5.28515625" style="354" customWidth="1"/>
    <col min="3854" max="3854" width="5.140625" style="354" customWidth="1"/>
    <col min="3855" max="3855" width="5" style="354" customWidth="1"/>
    <col min="3856" max="3856" width="4.5703125" style="354" customWidth="1"/>
    <col min="3857" max="3857" width="5.5703125" style="354" customWidth="1"/>
    <col min="3858" max="3858" width="4.85546875" style="354" customWidth="1"/>
    <col min="3859" max="3859" width="5.85546875" style="354" customWidth="1"/>
    <col min="3860" max="3860" width="5.140625" style="354" customWidth="1"/>
    <col min="3861" max="3861" width="6.28515625" style="354" customWidth="1"/>
    <col min="3862" max="3862" width="7.7109375" style="354" customWidth="1"/>
    <col min="3863" max="4096" width="9.140625" style="354"/>
    <col min="4097" max="4097" width="3.140625" style="354" customWidth="1"/>
    <col min="4098" max="4098" width="3.42578125" style="354" customWidth="1"/>
    <col min="4099" max="4099" width="6" style="354" customWidth="1"/>
    <col min="4100" max="4100" width="25.7109375" style="354" customWidth="1"/>
    <col min="4101" max="4101" width="5.5703125" style="354" customWidth="1"/>
    <col min="4102" max="4102" width="4.28515625" style="354" customWidth="1"/>
    <col min="4103" max="4103" width="4.42578125" style="354" customWidth="1"/>
    <col min="4104" max="4104" width="4.7109375" style="354" customWidth="1"/>
    <col min="4105" max="4105" width="5" style="354" customWidth="1"/>
    <col min="4106" max="4106" width="4.5703125" style="354" customWidth="1"/>
    <col min="4107" max="4107" width="5.85546875" style="354" customWidth="1"/>
    <col min="4108" max="4108" width="5" style="354" customWidth="1"/>
    <col min="4109" max="4109" width="5.28515625" style="354" customWidth="1"/>
    <col min="4110" max="4110" width="5.140625" style="354" customWidth="1"/>
    <col min="4111" max="4111" width="5" style="354" customWidth="1"/>
    <col min="4112" max="4112" width="4.5703125" style="354" customWidth="1"/>
    <col min="4113" max="4113" width="5.5703125" style="354" customWidth="1"/>
    <col min="4114" max="4114" width="4.85546875" style="354" customWidth="1"/>
    <col min="4115" max="4115" width="5.85546875" style="354" customWidth="1"/>
    <col min="4116" max="4116" width="5.140625" style="354" customWidth="1"/>
    <col min="4117" max="4117" width="6.28515625" style="354" customWidth="1"/>
    <col min="4118" max="4118" width="7.7109375" style="354" customWidth="1"/>
    <col min="4119" max="4352" width="9.140625" style="354"/>
    <col min="4353" max="4353" width="3.140625" style="354" customWidth="1"/>
    <col min="4354" max="4354" width="3.42578125" style="354" customWidth="1"/>
    <col min="4355" max="4355" width="6" style="354" customWidth="1"/>
    <col min="4356" max="4356" width="25.7109375" style="354" customWidth="1"/>
    <col min="4357" max="4357" width="5.5703125" style="354" customWidth="1"/>
    <col min="4358" max="4358" width="4.28515625" style="354" customWidth="1"/>
    <col min="4359" max="4359" width="4.42578125" style="354" customWidth="1"/>
    <col min="4360" max="4360" width="4.7109375" style="354" customWidth="1"/>
    <col min="4361" max="4361" width="5" style="354" customWidth="1"/>
    <col min="4362" max="4362" width="4.5703125" style="354" customWidth="1"/>
    <col min="4363" max="4363" width="5.85546875" style="354" customWidth="1"/>
    <col min="4364" max="4364" width="5" style="354" customWidth="1"/>
    <col min="4365" max="4365" width="5.28515625" style="354" customWidth="1"/>
    <col min="4366" max="4366" width="5.140625" style="354" customWidth="1"/>
    <col min="4367" max="4367" width="5" style="354" customWidth="1"/>
    <col min="4368" max="4368" width="4.5703125" style="354" customWidth="1"/>
    <col min="4369" max="4369" width="5.5703125" style="354" customWidth="1"/>
    <col min="4370" max="4370" width="4.85546875" style="354" customWidth="1"/>
    <col min="4371" max="4371" width="5.85546875" style="354" customWidth="1"/>
    <col min="4372" max="4372" width="5.140625" style="354" customWidth="1"/>
    <col min="4373" max="4373" width="6.28515625" style="354" customWidth="1"/>
    <col min="4374" max="4374" width="7.7109375" style="354" customWidth="1"/>
    <col min="4375" max="4608" width="9.140625" style="354"/>
    <col min="4609" max="4609" width="3.140625" style="354" customWidth="1"/>
    <col min="4610" max="4610" width="3.42578125" style="354" customWidth="1"/>
    <col min="4611" max="4611" width="6" style="354" customWidth="1"/>
    <col min="4612" max="4612" width="25.7109375" style="354" customWidth="1"/>
    <col min="4613" max="4613" width="5.5703125" style="354" customWidth="1"/>
    <col min="4614" max="4614" width="4.28515625" style="354" customWidth="1"/>
    <col min="4615" max="4615" width="4.42578125" style="354" customWidth="1"/>
    <col min="4616" max="4616" width="4.7109375" style="354" customWidth="1"/>
    <col min="4617" max="4617" width="5" style="354" customWidth="1"/>
    <col min="4618" max="4618" width="4.5703125" style="354" customWidth="1"/>
    <col min="4619" max="4619" width="5.85546875" style="354" customWidth="1"/>
    <col min="4620" max="4620" width="5" style="354" customWidth="1"/>
    <col min="4621" max="4621" width="5.28515625" style="354" customWidth="1"/>
    <col min="4622" max="4622" width="5.140625" style="354" customWidth="1"/>
    <col min="4623" max="4623" width="5" style="354" customWidth="1"/>
    <col min="4624" max="4624" width="4.5703125" style="354" customWidth="1"/>
    <col min="4625" max="4625" width="5.5703125" style="354" customWidth="1"/>
    <col min="4626" max="4626" width="4.85546875" style="354" customWidth="1"/>
    <col min="4627" max="4627" width="5.85546875" style="354" customWidth="1"/>
    <col min="4628" max="4628" width="5.140625" style="354" customWidth="1"/>
    <col min="4629" max="4629" width="6.28515625" style="354" customWidth="1"/>
    <col min="4630" max="4630" width="7.7109375" style="354" customWidth="1"/>
    <col min="4631" max="4864" width="9.140625" style="354"/>
    <col min="4865" max="4865" width="3.140625" style="354" customWidth="1"/>
    <col min="4866" max="4866" width="3.42578125" style="354" customWidth="1"/>
    <col min="4867" max="4867" width="6" style="354" customWidth="1"/>
    <col min="4868" max="4868" width="25.7109375" style="354" customWidth="1"/>
    <col min="4869" max="4869" width="5.5703125" style="354" customWidth="1"/>
    <col min="4870" max="4870" width="4.28515625" style="354" customWidth="1"/>
    <col min="4871" max="4871" width="4.42578125" style="354" customWidth="1"/>
    <col min="4872" max="4872" width="4.7109375" style="354" customWidth="1"/>
    <col min="4873" max="4873" width="5" style="354" customWidth="1"/>
    <col min="4874" max="4874" width="4.5703125" style="354" customWidth="1"/>
    <col min="4875" max="4875" width="5.85546875" style="354" customWidth="1"/>
    <col min="4876" max="4876" width="5" style="354" customWidth="1"/>
    <col min="4877" max="4877" width="5.28515625" style="354" customWidth="1"/>
    <col min="4878" max="4878" width="5.140625" style="354" customWidth="1"/>
    <col min="4879" max="4879" width="5" style="354" customWidth="1"/>
    <col min="4880" max="4880" width="4.5703125" style="354" customWidth="1"/>
    <col min="4881" max="4881" width="5.5703125" style="354" customWidth="1"/>
    <col min="4882" max="4882" width="4.85546875" style="354" customWidth="1"/>
    <col min="4883" max="4883" width="5.85546875" style="354" customWidth="1"/>
    <col min="4884" max="4884" width="5.140625" style="354" customWidth="1"/>
    <col min="4885" max="4885" width="6.28515625" style="354" customWidth="1"/>
    <col min="4886" max="4886" width="7.7109375" style="354" customWidth="1"/>
    <col min="4887" max="5120" width="9.140625" style="354"/>
    <col min="5121" max="5121" width="3.140625" style="354" customWidth="1"/>
    <col min="5122" max="5122" width="3.42578125" style="354" customWidth="1"/>
    <col min="5123" max="5123" width="6" style="354" customWidth="1"/>
    <col min="5124" max="5124" width="25.7109375" style="354" customWidth="1"/>
    <col min="5125" max="5125" width="5.5703125" style="354" customWidth="1"/>
    <col min="5126" max="5126" width="4.28515625" style="354" customWidth="1"/>
    <col min="5127" max="5127" width="4.42578125" style="354" customWidth="1"/>
    <col min="5128" max="5128" width="4.7109375" style="354" customWidth="1"/>
    <col min="5129" max="5129" width="5" style="354" customWidth="1"/>
    <col min="5130" max="5130" width="4.5703125" style="354" customWidth="1"/>
    <col min="5131" max="5131" width="5.85546875" style="354" customWidth="1"/>
    <col min="5132" max="5132" width="5" style="354" customWidth="1"/>
    <col min="5133" max="5133" width="5.28515625" style="354" customWidth="1"/>
    <col min="5134" max="5134" width="5.140625" style="354" customWidth="1"/>
    <col min="5135" max="5135" width="5" style="354" customWidth="1"/>
    <col min="5136" max="5136" width="4.5703125" style="354" customWidth="1"/>
    <col min="5137" max="5137" width="5.5703125" style="354" customWidth="1"/>
    <col min="5138" max="5138" width="4.85546875" style="354" customWidth="1"/>
    <col min="5139" max="5139" width="5.85546875" style="354" customWidth="1"/>
    <col min="5140" max="5140" width="5.140625" style="354" customWidth="1"/>
    <col min="5141" max="5141" width="6.28515625" style="354" customWidth="1"/>
    <col min="5142" max="5142" width="7.7109375" style="354" customWidth="1"/>
    <col min="5143" max="5376" width="9.140625" style="354"/>
    <col min="5377" max="5377" width="3.140625" style="354" customWidth="1"/>
    <col min="5378" max="5378" width="3.42578125" style="354" customWidth="1"/>
    <col min="5379" max="5379" width="6" style="354" customWidth="1"/>
    <col min="5380" max="5380" width="25.7109375" style="354" customWidth="1"/>
    <col min="5381" max="5381" width="5.5703125" style="354" customWidth="1"/>
    <col min="5382" max="5382" width="4.28515625" style="354" customWidth="1"/>
    <col min="5383" max="5383" width="4.42578125" style="354" customWidth="1"/>
    <col min="5384" max="5384" width="4.7109375" style="354" customWidth="1"/>
    <col min="5385" max="5385" width="5" style="354" customWidth="1"/>
    <col min="5386" max="5386" width="4.5703125" style="354" customWidth="1"/>
    <col min="5387" max="5387" width="5.85546875" style="354" customWidth="1"/>
    <col min="5388" max="5388" width="5" style="354" customWidth="1"/>
    <col min="5389" max="5389" width="5.28515625" style="354" customWidth="1"/>
    <col min="5390" max="5390" width="5.140625" style="354" customWidth="1"/>
    <col min="5391" max="5391" width="5" style="354" customWidth="1"/>
    <col min="5392" max="5392" width="4.5703125" style="354" customWidth="1"/>
    <col min="5393" max="5393" width="5.5703125" style="354" customWidth="1"/>
    <col min="5394" max="5394" width="4.85546875" style="354" customWidth="1"/>
    <col min="5395" max="5395" width="5.85546875" style="354" customWidth="1"/>
    <col min="5396" max="5396" width="5.140625" style="354" customWidth="1"/>
    <col min="5397" max="5397" width="6.28515625" style="354" customWidth="1"/>
    <col min="5398" max="5398" width="7.7109375" style="354" customWidth="1"/>
    <col min="5399" max="5632" width="9.140625" style="354"/>
    <col min="5633" max="5633" width="3.140625" style="354" customWidth="1"/>
    <col min="5634" max="5634" width="3.42578125" style="354" customWidth="1"/>
    <col min="5635" max="5635" width="6" style="354" customWidth="1"/>
    <col min="5636" max="5636" width="25.7109375" style="354" customWidth="1"/>
    <col min="5637" max="5637" width="5.5703125" style="354" customWidth="1"/>
    <col min="5638" max="5638" width="4.28515625" style="354" customWidth="1"/>
    <col min="5639" max="5639" width="4.42578125" style="354" customWidth="1"/>
    <col min="5640" max="5640" width="4.7109375" style="354" customWidth="1"/>
    <col min="5641" max="5641" width="5" style="354" customWidth="1"/>
    <col min="5642" max="5642" width="4.5703125" style="354" customWidth="1"/>
    <col min="5643" max="5643" width="5.85546875" style="354" customWidth="1"/>
    <col min="5644" max="5644" width="5" style="354" customWidth="1"/>
    <col min="5645" max="5645" width="5.28515625" style="354" customWidth="1"/>
    <col min="5646" max="5646" width="5.140625" style="354" customWidth="1"/>
    <col min="5647" max="5647" width="5" style="354" customWidth="1"/>
    <col min="5648" max="5648" width="4.5703125" style="354" customWidth="1"/>
    <col min="5649" max="5649" width="5.5703125" style="354" customWidth="1"/>
    <col min="5650" max="5650" width="4.85546875" style="354" customWidth="1"/>
    <col min="5651" max="5651" width="5.85546875" style="354" customWidth="1"/>
    <col min="5652" max="5652" width="5.140625" style="354" customWidth="1"/>
    <col min="5653" max="5653" width="6.28515625" style="354" customWidth="1"/>
    <col min="5654" max="5654" width="7.7109375" style="354" customWidth="1"/>
    <col min="5655" max="5888" width="9.140625" style="354"/>
    <col min="5889" max="5889" width="3.140625" style="354" customWidth="1"/>
    <col min="5890" max="5890" width="3.42578125" style="354" customWidth="1"/>
    <col min="5891" max="5891" width="6" style="354" customWidth="1"/>
    <col min="5892" max="5892" width="25.7109375" style="354" customWidth="1"/>
    <col min="5893" max="5893" width="5.5703125" style="354" customWidth="1"/>
    <col min="5894" max="5894" width="4.28515625" style="354" customWidth="1"/>
    <col min="5895" max="5895" width="4.42578125" style="354" customWidth="1"/>
    <col min="5896" max="5896" width="4.7109375" style="354" customWidth="1"/>
    <col min="5897" max="5897" width="5" style="354" customWidth="1"/>
    <col min="5898" max="5898" width="4.5703125" style="354" customWidth="1"/>
    <col min="5899" max="5899" width="5.85546875" style="354" customWidth="1"/>
    <col min="5900" max="5900" width="5" style="354" customWidth="1"/>
    <col min="5901" max="5901" width="5.28515625" style="354" customWidth="1"/>
    <col min="5902" max="5902" width="5.140625" style="354" customWidth="1"/>
    <col min="5903" max="5903" width="5" style="354" customWidth="1"/>
    <col min="5904" max="5904" width="4.5703125" style="354" customWidth="1"/>
    <col min="5905" max="5905" width="5.5703125" style="354" customWidth="1"/>
    <col min="5906" max="5906" width="4.85546875" style="354" customWidth="1"/>
    <col min="5907" max="5907" width="5.85546875" style="354" customWidth="1"/>
    <col min="5908" max="5908" width="5.140625" style="354" customWidth="1"/>
    <col min="5909" max="5909" width="6.28515625" style="354" customWidth="1"/>
    <col min="5910" max="5910" width="7.7109375" style="354" customWidth="1"/>
    <col min="5911" max="6144" width="9.140625" style="354"/>
    <col min="6145" max="6145" width="3.140625" style="354" customWidth="1"/>
    <col min="6146" max="6146" width="3.42578125" style="354" customWidth="1"/>
    <col min="6147" max="6147" width="6" style="354" customWidth="1"/>
    <col min="6148" max="6148" width="25.7109375" style="354" customWidth="1"/>
    <col min="6149" max="6149" width="5.5703125" style="354" customWidth="1"/>
    <col min="6150" max="6150" width="4.28515625" style="354" customWidth="1"/>
    <col min="6151" max="6151" width="4.42578125" style="354" customWidth="1"/>
    <col min="6152" max="6152" width="4.7109375" style="354" customWidth="1"/>
    <col min="6153" max="6153" width="5" style="354" customWidth="1"/>
    <col min="6154" max="6154" width="4.5703125" style="354" customWidth="1"/>
    <col min="6155" max="6155" width="5.85546875" style="354" customWidth="1"/>
    <col min="6156" max="6156" width="5" style="354" customWidth="1"/>
    <col min="6157" max="6157" width="5.28515625" style="354" customWidth="1"/>
    <col min="6158" max="6158" width="5.140625" style="354" customWidth="1"/>
    <col min="6159" max="6159" width="5" style="354" customWidth="1"/>
    <col min="6160" max="6160" width="4.5703125" style="354" customWidth="1"/>
    <col min="6161" max="6161" width="5.5703125" style="354" customWidth="1"/>
    <col min="6162" max="6162" width="4.85546875" style="354" customWidth="1"/>
    <col min="6163" max="6163" width="5.85546875" style="354" customWidth="1"/>
    <col min="6164" max="6164" width="5.140625" style="354" customWidth="1"/>
    <col min="6165" max="6165" width="6.28515625" style="354" customWidth="1"/>
    <col min="6166" max="6166" width="7.7109375" style="354" customWidth="1"/>
    <col min="6167" max="6400" width="9.140625" style="354"/>
    <col min="6401" max="6401" width="3.140625" style="354" customWidth="1"/>
    <col min="6402" max="6402" width="3.42578125" style="354" customWidth="1"/>
    <col min="6403" max="6403" width="6" style="354" customWidth="1"/>
    <col min="6404" max="6404" width="25.7109375" style="354" customWidth="1"/>
    <col min="6405" max="6405" width="5.5703125" style="354" customWidth="1"/>
    <col min="6406" max="6406" width="4.28515625" style="354" customWidth="1"/>
    <col min="6407" max="6407" width="4.42578125" style="354" customWidth="1"/>
    <col min="6408" max="6408" width="4.7109375" style="354" customWidth="1"/>
    <col min="6409" max="6409" width="5" style="354" customWidth="1"/>
    <col min="6410" max="6410" width="4.5703125" style="354" customWidth="1"/>
    <col min="6411" max="6411" width="5.85546875" style="354" customWidth="1"/>
    <col min="6412" max="6412" width="5" style="354" customWidth="1"/>
    <col min="6413" max="6413" width="5.28515625" style="354" customWidth="1"/>
    <col min="6414" max="6414" width="5.140625" style="354" customWidth="1"/>
    <col min="6415" max="6415" width="5" style="354" customWidth="1"/>
    <col min="6416" max="6416" width="4.5703125" style="354" customWidth="1"/>
    <col min="6417" max="6417" width="5.5703125" style="354" customWidth="1"/>
    <col min="6418" max="6418" width="4.85546875" style="354" customWidth="1"/>
    <col min="6419" max="6419" width="5.85546875" style="354" customWidth="1"/>
    <col min="6420" max="6420" width="5.140625" style="354" customWidth="1"/>
    <col min="6421" max="6421" width="6.28515625" style="354" customWidth="1"/>
    <col min="6422" max="6422" width="7.7109375" style="354" customWidth="1"/>
    <col min="6423" max="6656" width="9.140625" style="354"/>
    <col min="6657" max="6657" width="3.140625" style="354" customWidth="1"/>
    <col min="6658" max="6658" width="3.42578125" style="354" customWidth="1"/>
    <col min="6659" max="6659" width="6" style="354" customWidth="1"/>
    <col min="6660" max="6660" width="25.7109375" style="354" customWidth="1"/>
    <col min="6661" max="6661" width="5.5703125" style="354" customWidth="1"/>
    <col min="6662" max="6662" width="4.28515625" style="354" customWidth="1"/>
    <col min="6663" max="6663" width="4.42578125" style="354" customWidth="1"/>
    <col min="6664" max="6664" width="4.7109375" style="354" customWidth="1"/>
    <col min="6665" max="6665" width="5" style="354" customWidth="1"/>
    <col min="6666" max="6666" width="4.5703125" style="354" customWidth="1"/>
    <col min="6667" max="6667" width="5.85546875" style="354" customWidth="1"/>
    <col min="6668" max="6668" width="5" style="354" customWidth="1"/>
    <col min="6669" max="6669" width="5.28515625" style="354" customWidth="1"/>
    <col min="6670" max="6670" width="5.140625" style="354" customWidth="1"/>
    <col min="6671" max="6671" width="5" style="354" customWidth="1"/>
    <col min="6672" max="6672" width="4.5703125" style="354" customWidth="1"/>
    <col min="6673" max="6673" width="5.5703125" style="354" customWidth="1"/>
    <col min="6674" max="6674" width="4.85546875" style="354" customWidth="1"/>
    <col min="6675" max="6675" width="5.85546875" style="354" customWidth="1"/>
    <col min="6676" max="6676" width="5.140625" style="354" customWidth="1"/>
    <col min="6677" max="6677" width="6.28515625" style="354" customWidth="1"/>
    <col min="6678" max="6678" width="7.7109375" style="354" customWidth="1"/>
    <col min="6679" max="6912" width="9.140625" style="354"/>
    <col min="6913" max="6913" width="3.140625" style="354" customWidth="1"/>
    <col min="6914" max="6914" width="3.42578125" style="354" customWidth="1"/>
    <col min="6915" max="6915" width="6" style="354" customWidth="1"/>
    <col min="6916" max="6916" width="25.7109375" style="354" customWidth="1"/>
    <col min="6917" max="6917" width="5.5703125" style="354" customWidth="1"/>
    <col min="6918" max="6918" width="4.28515625" style="354" customWidth="1"/>
    <col min="6919" max="6919" width="4.42578125" style="354" customWidth="1"/>
    <col min="6920" max="6920" width="4.7109375" style="354" customWidth="1"/>
    <col min="6921" max="6921" width="5" style="354" customWidth="1"/>
    <col min="6922" max="6922" width="4.5703125" style="354" customWidth="1"/>
    <col min="6923" max="6923" width="5.85546875" style="354" customWidth="1"/>
    <col min="6924" max="6924" width="5" style="354" customWidth="1"/>
    <col min="6925" max="6925" width="5.28515625" style="354" customWidth="1"/>
    <col min="6926" max="6926" width="5.140625" style="354" customWidth="1"/>
    <col min="6927" max="6927" width="5" style="354" customWidth="1"/>
    <col min="6928" max="6928" width="4.5703125" style="354" customWidth="1"/>
    <col min="6929" max="6929" width="5.5703125" style="354" customWidth="1"/>
    <col min="6930" max="6930" width="4.85546875" style="354" customWidth="1"/>
    <col min="6931" max="6931" width="5.85546875" style="354" customWidth="1"/>
    <col min="6932" max="6932" width="5.140625" style="354" customWidth="1"/>
    <col min="6933" max="6933" width="6.28515625" style="354" customWidth="1"/>
    <col min="6934" max="6934" width="7.7109375" style="354" customWidth="1"/>
    <col min="6935" max="7168" width="9.140625" style="354"/>
    <col min="7169" max="7169" width="3.140625" style="354" customWidth="1"/>
    <col min="7170" max="7170" width="3.42578125" style="354" customWidth="1"/>
    <col min="7171" max="7171" width="6" style="354" customWidth="1"/>
    <col min="7172" max="7172" width="25.7109375" style="354" customWidth="1"/>
    <col min="7173" max="7173" width="5.5703125" style="354" customWidth="1"/>
    <col min="7174" max="7174" width="4.28515625" style="354" customWidth="1"/>
    <col min="7175" max="7175" width="4.42578125" style="354" customWidth="1"/>
    <col min="7176" max="7176" width="4.7109375" style="354" customWidth="1"/>
    <col min="7177" max="7177" width="5" style="354" customWidth="1"/>
    <col min="7178" max="7178" width="4.5703125" style="354" customWidth="1"/>
    <col min="7179" max="7179" width="5.85546875" style="354" customWidth="1"/>
    <col min="7180" max="7180" width="5" style="354" customWidth="1"/>
    <col min="7181" max="7181" width="5.28515625" style="354" customWidth="1"/>
    <col min="7182" max="7182" width="5.140625" style="354" customWidth="1"/>
    <col min="7183" max="7183" width="5" style="354" customWidth="1"/>
    <col min="7184" max="7184" width="4.5703125" style="354" customWidth="1"/>
    <col min="7185" max="7185" width="5.5703125" style="354" customWidth="1"/>
    <col min="7186" max="7186" width="4.85546875" style="354" customWidth="1"/>
    <col min="7187" max="7187" width="5.85546875" style="354" customWidth="1"/>
    <col min="7188" max="7188" width="5.140625" style="354" customWidth="1"/>
    <col min="7189" max="7189" width="6.28515625" style="354" customWidth="1"/>
    <col min="7190" max="7190" width="7.7109375" style="354" customWidth="1"/>
    <col min="7191" max="7424" width="9.140625" style="354"/>
    <col min="7425" max="7425" width="3.140625" style="354" customWidth="1"/>
    <col min="7426" max="7426" width="3.42578125" style="354" customWidth="1"/>
    <col min="7427" max="7427" width="6" style="354" customWidth="1"/>
    <col min="7428" max="7428" width="25.7109375" style="354" customWidth="1"/>
    <col min="7429" max="7429" width="5.5703125" style="354" customWidth="1"/>
    <col min="7430" max="7430" width="4.28515625" style="354" customWidth="1"/>
    <col min="7431" max="7431" width="4.42578125" style="354" customWidth="1"/>
    <col min="7432" max="7432" width="4.7109375" style="354" customWidth="1"/>
    <col min="7433" max="7433" width="5" style="354" customWidth="1"/>
    <col min="7434" max="7434" width="4.5703125" style="354" customWidth="1"/>
    <col min="7435" max="7435" width="5.85546875" style="354" customWidth="1"/>
    <col min="7436" max="7436" width="5" style="354" customWidth="1"/>
    <col min="7437" max="7437" width="5.28515625" style="354" customWidth="1"/>
    <col min="7438" max="7438" width="5.140625" style="354" customWidth="1"/>
    <col min="7439" max="7439" width="5" style="354" customWidth="1"/>
    <col min="7440" max="7440" width="4.5703125" style="354" customWidth="1"/>
    <col min="7441" max="7441" width="5.5703125" style="354" customWidth="1"/>
    <col min="7442" max="7442" width="4.85546875" style="354" customWidth="1"/>
    <col min="7443" max="7443" width="5.85546875" style="354" customWidth="1"/>
    <col min="7444" max="7444" width="5.140625" style="354" customWidth="1"/>
    <col min="7445" max="7445" width="6.28515625" style="354" customWidth="1"/>
    <col min="7446" max="7446" width="7.7109375" style="354" customWidth="1"/>
    <col min="7447" max="7680" width="9.140625" style="354"/>
    <col min="7681" max="7681" width="3.140625" style="354" customWidth="1"/>
    <col min="7682" max="7682" width="3.42578125" style="354" customWidth="1"/>
    <col min="7683" max="7683" width="6" style="354" customWidth="1"/>
    <col min="7684" max="7684" width="25.7109375" style="354" customWidth="1"/>
    <col min="7685" max="7685" width="5.5703125" style="354" customWidth="1"/>
    <col min="7686" max="7686" width="4.28515625" style="354" customWidth="1"/>
    <col min="7687" max="7687" width="4.42578125" style="354" customWidth="1"/>
    <col min="7688" max="7688" width="4.7109375" style="354" customWidth="1"/>
    <col min="7689" max="7689" width="5" style="354" customWidth="1"/>
    <col min="7690" max="7690" width="4.5703125" style="354" customWidth="1"/>
    <col min="7691" max="7691" width="5.85546875" style="354" customWidth="1"/>
    <col min="7692" max="7692" width="5" style="354" customWidth="1"/>
    <col min="7693" max="7693" width="5.28515625" style="354" customWidth="1"/>
    <col min="7694" max="7694" width="5.140625" style="354" customWidth="1"/>
    <col min="7695" max="7695" width="5" style="354" customWidth="1"/>
    <col min="7696" max="7696" width="4.5703125" style="354" customWidth="1"/>
    <col min="7697" max="7697" width="5.5703125" style="354" customWidth="1"/>
    <col min="7698" max="7698" width="4.85546875" style="354" customWidth="1"/>
    <col min="7699" max="7699" width="5.85546875" style="354" customWidth="1"/>
    <col min="7700" max="7700" width="5.140625" style="354" customWidth="1"/>
    <col min="7701" max="7701" width="6.28515625" style="354" customWidth="1"/>
    <col min="7702" max="7702" width="7.7109375" style="354" customWidth="1"/>
    <col min="7703" max="7936" width="9.140625" style="354"/>
    <col min="7937" max="7937" width="3.140625" style="354" customWidth="1"/>
    <col min="7938" max="7938" width="3.42578125" style="354" customWidth="1"/>
    <col min="7939" max="7939" width="6" style="354" customWidth="1"/>
    <col min="7940" max="7940" width="25.7109375" style="354" customWidth="1"/>
    <col min="7941" max="7941" width="5.5703125" style="354" customWidth="1"/>
    <col min="7942" max="7942" width="4.28515625" style="354" customWidth="1"/>
    <col min="7943" max="7943" width="4.42578125" style="354" customWidth="1"/>
    <col min="7944" max="7944" width="4.7109375" style="354" customWidth="1"/>
    <col min="7945" max="7945" width="5" style="354" customWidth="1"/>
    <col min="7946" max="7946" width="4.5703125" style="354" customWidth="1"/>
    <col min="7947" max="7947" width="5.85546875" style="354" customWidth="1"/>
    <col min="7948" max="7948" width="5" style="354" customWidth="1"/>
    <col min="7949" max="7949" width="5.28515625" style="354" customWidth="1"/>
    <col min="7950" max="7950" width="5.140625" style="354" customWidth="1"/>
    <col min="7951" max="7951" width="5" style="354" customWidth="1"/>
    <col min="7952" max="7952" width="4.5703125" style="354" customWidth="1"/>
    <col min="7953" max="7953" width="5.5703125" style="354" customWidth="1"/>
    <col min="7954" max="7954" width="4.85546875" style="354" customWidth="1"/>
    <col min="7955" max="7955" width="5.85546875" style="354" customWidth="1"/>
    <col min="7956" max="7956" width="5.140625" style="354" customWidth="1"/>
    <col min="7957" max="7957" width="6.28515625" style="354" customWidth="1"/>
    <col min="7958" max="7958" width="7.7109375" style="354" customWidth="1"/>
    <col min="7959" max="8192" width="9.140625" style="354"/>
    <col min="8193" max="8193" width="3.140625" style="354" customWidth="1"/>
    <col min="8194" max="8194" width="3.42578125" style="354" customWidth="1"/>
    <col min="8195" max="8195" width="6" style="354" customWidth="1"/>
    <col min="8196" max="8196" width="25.7109375" style="354" customWidth="1"/>
    <col min="8197" max="8197" width="5.5703125" style="354" customWidth="1"/>
    <col min="8198" max="8198" width="4.28515625" style="354" customWidth="1"/>
    <col min="8199" max="8199" width="4.42578125" style="354" customWidth="1"/>
    <col min="8200" max="8200" width="4.7109375" style="354" customWidth="1"/>
    <col min="8201" max="8201" width="5" style="354" customWidth="1"/>
    <col min="8202" max="8202" width="4.5703125" style="354" customWidth="1"/>
    <col min="8203" max="8203" width="5.85546875" style="354" customWidth="1"/>
    <col min="8204" max="8204" width="5" style="354" customWidth="1"/>
    <col min="8205" max="8205" width="5.28515625" style="354" customWidth="1"/>
    <col min="8206" max="8206" width="5.140625" style="354" customWidth="1"/>
    <col min="8207" max="8207" width="5" style="354" customWidth="1"/>
    <col min="8208" max="8208" width="4.5703125" style="354" customWidth="1"/>
    <col min="8209" max="8209" width="5.5703125" style="354" customWidth="1"/>
    <col min="8210" max="8210" width="4.85546875" style="354" customWidth="1"/>
    <col min="8211" max="8211" width="5.85546875" style="354" customWidth="1"/>
    <col min="8212" max="8212" width="5.140625" style="354" customWidth="1"/>
    <col min="8213" max="8213" width="6.28515625" style="354" customWidth="1"/>
    <col min="8214" max="8214" width="7.7109375" style="354" customWidth="1"/>
    <col min="8215" max="8448" width="9.140625" style="354"/>
    <col min="8449" max="8449" width="3.140625" style="354" customWidth="1"/>
    <col min="8450" max="8450" width="3.42578125" style="354" customWidth="1"/>
    <col min="8451" max="8451" width="6" style="354" customWidth="1"/>
    <col min="8452" max="8452" width="25.7109375" style="354" customWidth="1"/>
    <col min="8453" max="8453" width="5.5703125" style="354" customWidth="1"/>
    <col min="8454" max="8454" width="4.28515625" style="354" customWidth="1"/>
    <col min="8455" max="8455" width="4.42578125" style="354" customWidth="1"/>
    <col min="8456" max="8456" width="4.7109375" style="354" customWidth="1"/>
    <col min="8457" max="8457" width="5" style="354" customWidth="1"/>
    <col min="8458" max="8458" width="4.5703125" style="354" customWidth="1"/>
    <col min="8459" max="8459" width="5.85546875" style="354" customWidth="1"/>
    <col min="8460" max="8460" width="5" style="354" customWidth="1"/>
    <col min="8461" max="8461" width="5.28515625" style="354" customWidth="1"/>
    <col min="8462" max="8462" width="5.140625" style="354" customWidth="1"/>
    <col min="8463" max="8463" width="5" style="354" customWidth="1"/>
    <col min="8464" max="8464" width="4.5703125" style="354" customWidth="1"/>
    <col min="8465" max="8465" width="5.5703125" style="354" customWidth="1"/>
    <col min="8466" max="8466" width="4.85546875" style="354" customWidth="1"/>
    <col min="8467" max="8467" width="5.85546875" style="354" customWidth="1"/>
    <col min="8468" max="8468" width="5.140625" style="354" customWidth="1"/>
    <col min="8469" max="8469" width="6.28515625" style="354" customWidth="1"/>
    <col min="8470" max="8470" width="7.7109375" style="354" customWidth="1"/>
    <col min="8471" max="8704" width="9.140625" style="354"/>
    <col min="8705" max="8705" width="3.140625" style="354" customWidth="1"/>
    <col min="8706" max="8706" width="3.42578125" style="354" customWidth="1"/>
    <col min="8707" max="8707" width="6" style="354" customWidth="1"/>
    <col min="8708" max="8708" width="25.7109375" style="354" customWidth="1"/>
    <col min="8709" max="8709" width="5.5703125" style="354" customWidth="1"/>
    <col min="8710" max="8710" width="4.28515625" style="354" customWidth="1"/>
    <col min="8711" max="8711" width="4.42578125" style="354" customWidth="1"/>
    <col min="8712" max="8712" width="4.7109375" style="354" customWidth="1"/>
    <col min="8713" max="8713" width="5" style="354" customWidth="1"/>
    <col min="8714" max="8714" width="4.5703125" style="354" customWidth="1"/>
    <col min="8715" max="8715" width="5.85546875" style="354" customWidth="1"/>
    <col min="8716" max="8716" width="5" style="354" customWidth="1"/>
    <col min="8717" max="8717" width="5.28515625" style="354" customWidth="1"/>
    <col min="8718" max="8718" width="5.140625" style="354" customWidth="1"/>
    <col min="8719" max="8719" width="5" style="354" customWidth="1"/>
    <col min="8720" max="8720" width="4.5703125" style="354" customWidth="1"/>
    <col min="8721" max="8721" width="5.5703125" style="354" customWidth="1"/>
    <col min="8722" max="8722" width="4.85546875" style="354" customWidth="1"/>
    <col min="8723" max="8723" width="5.85546875" style="354" customWidth="1"/>
    <col min="8724" max="8724" width="5.140625" style="354" customWidth="1"/>
    <col min="8725" max="8725" width="6.28515625" style="354" customWidth="1"/>
    <col min="8726" max="8726" width="7.7109375" style="354" customWidth="1"/>
    <col min="8727" max="8960" width="9.140625" style="354"/>
    <col min="8961" max="8961" width="3.140625" style="354" customWidth="1"/>
    <col min="8962" max="8962" width="3.42578125" style="354" customWidth="1"/>
    <col min="8963" max="8963" width="6" style="354" customWidth="1"/>
    <col min="8964" max="8964" width="25.7109375" style="354" customWidth="1"/>
    <col min="8965" max="8965" width="5.5703125" style="354" customWidth="1"/>
    <col min="8966" max="8966" width="4.28515625" style="354" customWidth="1"/>
    <col min="8967" max="8967" width="4.42578125" style="354" customWidth="1"/>
    <col min="8968" max="8968" width="4.7109375" style="354" customWidth="1"/>
    <col min="8969" max="8969" width="5" style="354" customWidth="1"/>
    <col min="8970" max="8970" width="4.5703125" style="354" customWidth="1"/>
    <col min="8971" max="8971" width="5.85546875" style="354" customWidth="1"/>
    <col min="8972" max="8972" width="5" style="354" customWidth="1"/>
    <col min="8973" max="8973" width="5.28515625" style="354" customWidth="1"/>
    <col min="8974" max="8974" width="5.140625" style="354" customWidth="1"/>
    <col min="8975" max="8975" width="5" style="354" customWidth="1"/>
    <col min="8976" max="8976" width="4.5703125" style="354" customWidth="1"/>
    <col min="8977" max="8977" width="5.5703125" style="354" customWidth="1"/>
    <col min="8978" max="8978" width="4.85546875" style="354" customWidth="1"/>
    <col min="8979" max="8979" width="5.85546875" style="354" customWidth="1"/>
    <col min="8980" max="8980" width="5.140625" style="354" customWidth="1"/>
    <col min="8981" max="8981" width="6.28515625" style="354" customWidth="1"/>
    <col min="8982" max="8982" width="7.7109375" style="354" customWidth="1"/>
    <col min="8983" max="9216" width="9.140625" style="354"/>
    <col min="9217" max="9217" width="3.140625" style="354" customWidth="1"/>
    <col min="9218" max="9218" width="3.42578125" style="354" customWidth="1"/>
    <col min="9219" max="9219" width="6" style="354" customWidth="1"/>
    <col min="9220" max="9220" width="25.7109375" style="354" customWidth="1"/>
    <col min="9221" max="9221" width="5.5703125" style="354" customWidth="1"/>
    <col min="9222" max="9222" width="4.28515625" style="354" customWidth="1"/>
    <col min="9223" max="9223" width="4.42578125" style="354" customWidth="1"/>
    <col min="9224" max="9224" width="4.7109375" style="354" customWidth="1"/>
    <col min="9225" max="9225" width="5" style="354" customWidth="1"/>
    <col min="9226" max="9226" width="4.5703125" style="354" customWidth="1"/>
    <col min="9227" max="9227" width="5.85546875" style="354" customWidth="1"/>
    <col min="9228" max="9228" width="5" style="354" customWidth="1"/>
    <col min="9229" max="9229" width="5.28515625" style="354" customWidth="1"/>
    <col min="9230" max="9230" width="5.140625" style="354" customWidth="1"/>
    <col min="9231" max="9231" width="5" style="354" customWidth="1"/>
    <col min="9232" max="9232" width="4.5703125" style="354" customWidth="1"/>
    <col min="9233" max="9233" width="5.5703125" style="354" customWidth="1"/>
    <col min="9234" max="9234" width="4.85546875" style="354" customWidth="1"/>
    <col min="9235" max="9235" width="5.85546875" style="354" customWidth="1"/>
    <col min="9236" max="9236" width="5.140625" style="354" customWidth="1"/>
    <col min="9237" max="9237" width="6.28515625" style="354" customWidth="1"/>
    <col min="9238" max="9238" width="7.7109375" style="354" customWidth="1"/>
    <col min="9239" max="9472" width="9.140625" style="354"/>
    <col min="9473" max="9473" width="3.140625" style="354" customWidth="1"/>
    <col min="9474" max="9474" width="3.42578125" style="354" customWidth="1"/>
    <col min="9475" max="9475" width="6" style="354" customWidth="1"/>
    <col min="9476" max="9476" width="25.7109375" style="354" customWidth="1"/>
    <col min="9477" max="9477" width="5.5703125" style="354" customWidth="1"/>
    <col min="9478" max="9478" width="4.28515625" style="354" customWidth="1"/>
    <col min="9479" max="9479" width="4.42578125" style="354" customWidth="1"/>
    <col min="9480" max="9480" width="4.7109375" style="354" customWidth="1"/>
    <col min="9481" max="9481" width="5" style="354" customWidth="1"/>
    <col min="9482" max="9482" width="4.5703125" style="354" customWidth="1"/>
    <col min="9483" max="9483" width="5.85546875" style="354" customWidth="1"/>
    <col min="9484" max="9484" width="5" style="354" customWidth="1"/>
    <col min="9485" max="9485" width="5.28515625" style="354" customWidth="1"/>
    <col min="9486" max="9486" width="5.140625" style="354" customWidth="1"/>
    <col min="9487" max="9487" width="5" style="354" customWidth="1"/>
    <col min="9488" max="9488" width="4.5703125" style="354" customWidth="1"/>
    <col min="9489" max="9489" width="5.5703125" style="354" customWidth="1"/>
    <col min="9490" max="9490" width="4.85546875" style="354" customWidth="1"/>
    <col min="9491" max="9491" width="5.85546875" style="354" customWidth="1"/>
    <col min="9492" max="9492" width="5.140625" style="354" customWidth="1"/>
    <col min="9493" max="9493" width="6.28515625" style="354" customWidth="1"/>
    <col min="9494" max="9494" width="7.7109375" style="354" customWidth="1"/>
    <col min="9495" max="9728" width="9.140625" style="354"/>
    <col min="9729" max="9729" width="3.140625" style="354" customWidth="1"/>
    <col min="9730" max="9730" width="3.42578125" style="354" customWidth="1"/>
    <col min="9731" max="9731" width="6" style="354" customWidth="1"/>
    <col min="9732" max="9732" width="25.7109375" style="354" customWidth="1"/>
    <col min="9733" max="9733" width="5.5703125" style="354" customWidth="1"/>
    <col min="9734" max="9734" width="4.28515625" style="354" customWidth="1"/>
    <col min="9735" max="9735" width="4.42578125" style="354" customWidth="1"/>
    <col min="9736" max="9736" width="4.7109375" style="354" customWidth="1"/>
    <col min="9737" max="9737" width="5" style="354" customWidth="1"/>
    <col min="9738" max="9738" width="4.5703125" style="354" customWidth="1"/>
    <col min="9739" max="9739" width="5.85546875" style="354" customWidth="1"/>
    <col min="9740" max="9740" width="5" style="354" customWidth="1"/>
    <col min="9741" max="9741" width="5.28515625" style="354" customWidth="1"/>
    <col min="9742" max="9742" width="5.140625" style="354" customWidth="1"/>
    <col min="9743" max="9743" width="5" style="354" customWidth="1"/>
    <col min="9744" max="9744" width="4.5703125" style="354" customWidth="1"/>
    <col min="9745" max="9745" width="5.5703125" style="354" customWidth="1"/>
    <col min="9746" max="9746" width="4.85546875" style="354" customWidth="1"/>
    <col min="9747" max="9747" width="5.85546875" style="354" customWidth="1"/>
    <col min="9748" max="9748" width="5.140625" style="354" customWidth="1"/>
    <col min="9749" max="9749" width="6.28515625" style="354" customWidth="1"/>
    <col min="9750" max="9750" width="7.7109375" style="354" customWidth="1"/>
    <col min="9751" max="9984" width="9.140625" style="354"/>
    <col min="9985" max="9985" width="3.140625" style="354" customWidth="1"/>
    <col min="9986" max="9986" width="3.42578125" style="354" customWidth="1"/>
    <col min="9987" max="9987" width="6" style="354" customWidth="1"/>
    <col min="9988" max="9988" width="25.7109375" style="354" customWidth="1"/>
    <col min="9989" max="9989" width="5.5703125" style="354" customWidth="1"/>
    <col min="9990" max="9990" width="4.28515625" style="354" customWidth="1"/>
    <col min="9991" max="9991" width="4.42578125" style="354" customWidth="1"/>
    <col min="9992" max="9992" width="4.7109375" style="354" customWidth="1"/>
    <col min="9993" max="9993" width="5" style="354" customWidth="1"/>
    <col min="9994" max="9994" width="4.5703125" style="354" customWidth="1"/>
    <col min="9995" max="9995" width="5.85546875" style="354" customWidth="1"/>
    <col min="9996" max="9996" width="5" style="354" customWidth="1"/>
    <col min="9997" max="9997" width="5.28515625" style="354" customWidth="1"/>
    <col min="9998" max="9998" width="5.140625" style="354" customWidth="1"/>
    <col min="9999" max="9999" width="5" style="354" customWidth="1"/>
    <col min="10000" max="10000" width="4.5703125" style="354" customWidth="1"/>
    <col min="10001" max="10001" width="5.5703125" style="354" customWidth="1"/>
    <col min="10002" max="10002" width="4.85546875" style="354" customWidth="1"/>
    <col min="10003" max="10003" width="5.85546875" style="354" customWidth="1"/>
    <col min="10004" max="10004" width="5.140625" style="354" customWidth="1"/>
    <col min="10005" max="10005" width="6.28515625" style="354" customWidth="1"/>
    <col min="10006" max="10006" width="7.7109375" style="354" customWidth="1"/>
    <col min="10007" max="10240" width="9.140625" style="354"/>
    <col min="10241" max="10241" width="3.140625" style="354" customWidth="1"/>
    <col min="10242" max="10242" width="3.42578125" style="354" customWidth="1"/>
    <col min="10243" max="10243" width="6" style="354" customWidth="1"/>
    <col min="10244" max="10244" width="25.7109375" style="354" customWidth="1"/>
    <col min="10245" max="10245" width="5.5703125" style="354" customWidth="1"/>
    <col min="10246" max="10246" width="4.28515625" style="354" customWidth="1"/>
    <col min="10247" max="10247" width="4.42578125" style="354" customWidth="1"/>
    <col min="10248" max="10248" width="4.7109375" style="354" customWidth="1"/>
    <col min="10249" max="10249" width="5" style="354" customWidth="1"/>
    <col min="10250" max="10250" width="4.5703125" style="354" customWidth="1"/>
    <col min="10251" max="10251" width="5.85546875" style="354" customWidth="1"/>
    <col min="10252" max="10252" width="5" style="354" customWidth="1"/>
    <col min="10253" max="10253" width="5.28515625" style="354" customWidth="1"/>
    <col min="10254" max="10254" width="5.140625" style="354" customWidth="1"/>
    <col min="10255" max="10255" width="5" style="354" customWidth="1"/>
    <col min="10256" max="10256" width="4.5703125" style="354" customWidth="1"/>
    <col min="10257" max="10257" width="5.5703125" style="354" customWidth="1"/>
    <col min="10258" max="10258" width="4.85546875" style="354" customWidth="1"/>
    <col min="10259" max="10259" width="5.85546875" style="354" customWidth="1"/>
    <col min="10260" max="10260" width="5.140625" style="354" customWidth="1"/>
    <col min="10261" max="10261" width="6.28515625" style="354" customWidth="1"/>
    <col min="10262" max="10262" width="7.7109375" style="354" customWidth="1"/>
    <col min="10263" max="10496" width="9.140625" style="354"/>
    <col min="10497" max="10497" width="3.140625" style="354" customWidth="1"/>
    <col min="10498" max="10498" width="3.42578125" style="354" customWidth="1"/>
    <col min="10499" max="10499" width="6" style="354" customWidth="1"/>
    <col min="10500" max="10500" width="25.7109375" style="354" customWidth="1"/>
    <col min="10501" max="10501" width="5.5703125" style="354" customWidth="1"/>
    <col min="10502" max="10502" width="4.28515625" style="354" customWidth="1"/>
    <col min="10503" max="10503" width="4.42578125" style="354" customWidth="1"/>
    <col min="10504" max="10504" width="4.7109375" style="354" customWidth="1"/>
    <col min="10505" max="10505" width="5" style="354" customWidth="1"/>
    <col min="10506" max="10506" width="4.5703125" style="354" customWidth="1"/>
    <col min="10507" max="10507" width="5.85546875" style="354" customWidth="1"/>
    <col min="10508" max="10508" width="5" style="354" customWidth="1"/>
    <col min="10509" max="10509" width="5.28515625" style="354" customWidth="1"/>
    <col min="10510" max="10510" width="5.140625" style="354" customWidth="1"/>
    <col min="10511" max="10511" width="5" style="354" customWidth="1"/>
    <col min="10512" max="10512" width="4.5703125" style="354" customWidth="1"/>
    <col min="10513" max="10513" width="5.5703125" style="354" customWidth="1"/>
    <col min="10514" max="10514" width="4.85546875" style="354" customWidth="1"/>
    <col min="10515" max="10515" width="5.85546875" style="354" customWidth="1"/>
    <col min="10516" max="10516" width="5.140625" style="354" customWidth="1"/>
    <col min="10517" max="10517" width="6.28515625" style="354" customWidth="1"/>
    <col min="10518" max="10518" width="7.7109375" style="354" customWidth="1"/>
    <col min="10519" max="10752" width="9.140625" style="354"/>
    <col min="10753" max="10753" width="3.140625" style="354" customWidth="1"/>
    <col min="10754" max="10754" width="3.42578125" style="354" customWidth="1"/>
    <col min="10755" max="10755" width="6" style="354" customWidth="1"/>
    <col min="10756" max="10756" width="25.7109375" style="354" customWidth="1"/>
    <col min="10757" max="10757" width="5.5703125" style="354" customWidth="1"/>
    <col min="10758" max="10758" width="4.28515625" style="354" customWidth="1"/>
    <col min="10759" max="10759" width="4.42578125" style="354" customWidth="1"/>
    <col min="10760" max="10760" width="4.7109375" style="354" customWidth="1"/>
    <col min="10761" max="10761" width="5" style="354" customWidth="1"/>
    <col min="10762" max="10762" width="4.5703125" style="354" customWidth="1"/>
    <col min="10763" max="10763" width="5.85546875" style="354" customWidth="1"/>
    <col min="10764" max="10764" width="5" style="354" customWidth="1"/>
    <col min="10765" max="10765" width="5.28515625" style="354" customWidth="1"/>
    <col min="10766" max="10766" width="5.140625" style="354" customWidth="1"/>
    <col min="10767" max="10767" width="5" style="354" customWidth="1"/>
    <col min="10768" max="10768" width="4.5703125" style="354" customWidth="1"/>
    <col min="10769" max="10769" width="5.5703125" style="354" customWidth="1"/>
    <col min="10770" max="10770" width="4.85546875" style="354" customWidth="1"/>
    <col min="10771" max="10771" width="5.85546875" style="354" customWidth="1"/>
    <col min="10772" max="10772" width="5.140625" style="354" customWidth="1"/>
    <col min="10773" max="10773" width="6.28515625" style="354" customWidth="1"/>
    <col min="10774" max="10774" width="7.7109375" style="354" customWidth="1"/>
    <col min="10775" max="11008" width="9.140625" style="354"/>
    <col min="11009" max="11009" width="3.140625" style="354" customWidth="1"/>
    <col min="11010" max="11010" width="3.42578125" style="354" customWidth="1"/>
    <col min="11011" max="11011" width="6" style="354" customWidth="1"/>
    <col min="11012" max="11012" width="25.7109375" style="354" customWidth="1"/>
    <col min="11013" max="11013" width="5.5703125" style="354" customWidth="1"/>
    <col min="11014" max="11014" width="4.28515625" style="354" customWidth="1"/>
    <col min="11015" max="11015" width="4.42578125" style="354" customWidth="1"/>
    <col min="11016" max="11016" width="4.7109375" style="354" customWidth="1"/>
    <col min="11017" max="11017" width="5" style="354" customWidth="1"/>
    <col min="11018" max="11018" width="4.5703125" style="354" customWidth="1"/>
    <col min="11019" max="11019" width="5.85546875" style="354" customWidth="1"/>
    <col min="11020" max="11020" width="5" style="354" customWidth="1"/>
    <col min="11021" max="11021" width="5.28515625" style="354" customWidth="1"/>
    <col min="11022" max="11022" width="5.140625" style="354" customWidth="1"/>
    <col min="11023" max="11023" width="5" style="354" customWidth="1"/>
    <col min="11024" max="11024" width="4.5703125" style="354" customWidth="1"/>
    <col min="11025" max="11025" width="5.5703125" style="354" customWidth="1"/>
    <col min="11026" max="11026" width="4.85546875" style="354" customWidth="1"/>
    <col min="11027" max="11027" width="5.85546875" style="354" customWidth="1"/>
    <col min="11028" max="11028" width="5.140625" style="354" customWidth="1"/>
    <col min="11029" max="11029" width="6.28515625" style="354" customWidth="1"/>
    <col min="11030" max="11030" width="7.7109375" style="354" customWidth="1"/>
    <col min="11031" max="11264" width="9.140625" style="354"/>
    <col min="11265" max="11265" width="3.140625" style="354" customWidth="1"/>
    <col min="11266" max="11266" width="3.42578125" style="354" customWidth="1"/>
    <col min="11267" max="11267" width="6" style="354" customWidth="1"/>
    <col min="11268" max="11268" width="25.7109375" style="354" customWidth="1"/>
    <col min="11269" max="11269" width="5.5703125" style="354" customWidth="1"/>
    <col min="11270" max="11270" width="4.28515625" style="354" customWidth="1"/>
    <col min="11271" max="11271" width="4.42578125" style="354" customWidth="1"/>
    <col min="11272" max="11272" width="4.7109375" style="354" customWidth="1"/>
    <col min="11273" max="11273" width="5" style="354" customWidth="1"/>
    <col min="11274" max="11274" width="4.5703125" style="354" customWidth="1"/>
    <col min="11275" max="11275" width="5.85546875" style="354" customWidth="1"/>
    <col min="11276" max="11276" width="5" style="354" customWidth="1"/>
    <col min="11277" max="11277" width="5.28515625" style="354" customWidth="1"/>
    <col min="11278" max="11278" width="5.140625" style="354" customWidth="1"/>
    <col min="11279" max="11279" width="5" style="354" customWidth="1"/>
    <col min="11280" max="11280" width="4.5703125" style="354" customWidth="1"/>
    <col min="11281" max="11281" width="5.5703125" style="354" customWidth="1"/>
    <col min="11282" max="11282" width="4.85546875" style="354" customWidth="1"/>
    <col min="11283" max="11283" width="5.85546875" style="354" customWidth="1"/>
    <col min="11284" max="11284" width="5.140625" style="354" customWidth="1"/>
    <col min="11285" max="11285" width="6.28515625" style="354" customWidth="1"/>
    <col min="11286" max="11286" width="7.7109375" style="354" customWidth="1"/>
    <col min="11287" max="11520" width="9.140625" style="354"/>
    <col min="11521" max="11521" width="3.140625" style="354" customWidth="1"/>
    <col min="11522" max="11522" width="3.42578125" style="354" customWidth="1"/>
    <col min="11523" max="11523" width="6" style="354" customWidth="1"/>
    <col min="11524" max="11524" width="25.7109375" style="354" customWidth="1"/>
    <col min="11525" max="11525" width="5.5703125" style="354" customWidth="1"/>
    <col min="11526" max="11526" width="4.28515625" style="354" customWidth="1"/>
    <col min="11527" max="11527" width="4.42578125" style="354" customWidth="1"/>
    <col min="11528" max="11528" width="4.7109375" style="354" customWidth="1"/>
    <col min="11529" max="11529" width="5" style="354" customWidth="1"/>
    <col min="11530" max="11530" width="4.5703125" style="354" customWidth="1"/>
    <col min="11531" max="11531" width="5.85546875" style="354" customWidth="1"/>
    <col min="11532" max="11532" width="5" style="354" customWidth="1"/>
    <col min="11533" max="11533" width="5.28515625" style="354" customWidth="1"/>
    <col min="11534" max="11534" width="5.140625" style="354" customWidth="1"/>
    <col min="11535" max="11535" width="5" style="354" customWidth="1"/>
    <col min="11536" max="11536" width="4.5703125" style="354" customWidth="1"/>
    <col min="11537" max="11537" width="5.5703125" style="354" customWidth="1"/>
    <col min="11538" max="11538" width="4.85546875" style="354" customWidth="1"/>
    <col min="11539" max="11539" width="5.85546875" style="354" customWidth="1"/>
    <col min="11540" max="11540" width="5.140625" style="354" customWidth="1"/>
    <col min="11541" max="11541" width="6.28515625" style="354" customWidth="1"/>
    <col min="11542" max="11542" width="7.7109375" style="354" customWidth="1"/>
    <col min="11543" max="11776" width="9.140625" style="354"/>
    <col min="11777" max="11777" width="3.140625" style="354" customWidth="1"/>
    <col min="11778" max="11778" width="3.42578125" style="354" customWidth="1"/>
    <col min="11779" max="11779" width="6" style="354" customWidth="1"/>
    <col min="11780" max="11780" width="25.7109375" style="354" customWidth="1"/>
    <col min="11781" max="11781" width="5.5703125" style="354" customWidth="1"/>
    <col min="11782" max="11782" width="4.28515625" style="354" customWidth="1"/>
    <col min="11783" max="11783" width="4.42578125" style="354" customWidth="1"/>
    <col min="11784" max="11784" width="4.7109375" style="354" customWidth="1"/>
    <col min="11785" max="11785" width="5" style="354" customWidth="1"/>
    <col min="11786" max="11786" width="4.5703125" style="354" customWidth="1"/>
    <col min="11787" max="11787" width="5.85546875" style="354" customWidth="1"/>
    <col min="11788" max="11788" width="5" style="354" customWidth="1"/>
    <col min="11789" max="11789" width="5.28515625" style="354" customWidth="1"/>
    <col min="11790" max="11790" width="5.140625" style="354" customWidth="1"/>
    <col min="11791" max="11791" width="5" style="354" customWidth="1"/>
    <col min="11792" max="11792" width="4.5703125" style="354" customWidth="1"/>
    <col min="11793" max="11793" width="5.5703125" style="354" customWidth="1"/>
    <col min="11794" max="11794" width="4.85546875" style="354" customWidth="1"/>
    <col min="11795" max="11795" width="5.85546875" style="354" customWidth="1"/>
    <col min="11796" max="11796" width="5.140625" style="354" customWidth="1"/>
    <col min="11797" max="11797" width="6.28515625" style="354" customWidth="1"/>
    <col min="11798" max="11798" width="7.7109375" style="354" customWidth="1"/>
    <col min="11799" max="12032" width="9.140625" style="354"/>
    <col min="12033" max="12033" width="3.140625" style="354" customWidth="1"/>
    <col min="12034" max="12034" width="3.42578125" style="354" customWidth="1"/>
    <col min="12035" max="12035" width="6" style="354" customWidth="1"/>
    <col min="12036" max="12036" width="25.7109375" style="354" customWidth="1"/>
    <col min="12037" max="12037" width="5.5703125" style="354" customWidth="1"/>
    <col min="12038" max="12038" width="4.28515625" style="354" customWidth="1"/>
    <col min="12039" max="12039" width="4.42578125" style="354" customWidth="1"/>
    <col min="12040" max="12040" width="4.7109375" style="354" customWidth="1"/>
    <col min="12041" max="12041" width="5" style="354" customWidth="1"/>
    <col min="12042" max="12042" width="4.5703125" style="354" customWidth="1"/>
    <col min="12043" max="12043" width="5.85546875" style="354" customWidth="1"/>
    <col min="12044" max="12044" width="5" style="354" customWidth="1"/>
    <col min="12045" max="12045" width="5.28515625" style="354" customWidth="1"/>
    <col min="12046" max="12046" width="5.140625" style="354" customWidth="1"/>
    <col min="12047" max="12047" width="5" style="354" customWidth="1"/>
    <col min="12048" max="12048" width="4.5703125" style="354" customWidth="1"/>
    <col min="12049" max="12049" width="5.5703125" style="354" customWidth="1"/>
    <col min="12050" max="12050" width="4.85546875" style="354" customWidth="1"/>
    <col min="12051" max="12051" width="5.85546875" style="354" customWidth="1"/>
    <col min="12052" max="12052" width="5.140625" style="354" customWidth="1"/>
    <col min="12053" max="12053" width="6.28515625" style="354" customWidth="1"/>
    <col min="12054" max="12054" width="7.7109375" style="354" customWidth="1"/>
    <col min="12055" max="12288" width="9.140625" style="354"/>
    <col min="12289" max="12289" width="3.140625" style="354" customWidth="1"/>
    <col min="12290" max="12290" width="3.42578125" style="354" customWidth="1"/>
    <col min="12291" max="12291" width="6" style="354" customWidth="1"/>
    <col min="12292" max="12292" width="25.7109375" style="354" customWidth="1"/>
    <col min="12293" max="12293" width="5.5703125" style="354" customWidth="1"/>
    <col min="12294" max="12294" width="4.28515625" style="354" customWidth="1"/>
    <col min="12295" max="12295" width="4.42578125" style="354" customWidth="1"/>
    <col min="12296" max="12296" width="4.7109375" style="354" customWidth="1"/>
    <col min="12297" max="12297" width="5" style="354" customWidth="1"/>
    <col min="12298" max="12298" width="4.5703125" style="354" customWidth="1"/>
    <col min="12299" max="12299" width="5.85546875" style="354" customWidth="1"/>
    <col min="12300" max="12300" width="5" style="354" customWidth="1"/>
    <col min="12301" max="12301" width="5.28515625" style="354" customWidth="1"/>
    <col min="12302" max="12302" width="5.140625" style="354" customWidth="1"/>
    <col min="12303" max="12303" width="5" style="354" customWidth="1"/>
    <col min="12304" max="12304" width="4.5703125" style="354" customWidth="1"/>
    <col min="12305" max="12305" width="5.5703125" style="354" customWidth="1"/>
    <col min="12306" max="12306" width="4.85546875" style="354" customWidth="1"/>
    <col min="12307" max="12307" width="5.85546875" style="354" customWidth="1"/>
    <col min="12308" max="12308" width="5.140625" style="354" customWidth="1"/>
    <col min="12309" max="12309" width="6.28515625" style="354" customWidth="1"/>
    <col min="12310" max="12310" width="7.7109375" style="354" customWidth="1"/>
    <col min="12311" max="12544" width="9.140625" style="354"/>
    <col min="12545" max="12545" width="3.140625" style="354" customWidth="1"/>
    <col min="12546" max="12546" width="3.42578125" style="354" customWidth="1"/>
    <col min="12547" max="12547" width="6" style="354" customWidth="1"/>
    <col min="12548" max="12548" width="25.7109375" style="354" customWidth="1"/>
    <col min="12549" max="12549" width="5.5703125" style="354" customWidth="1"/>
    <col min="12550" max="12550" width="4.28515625" style="354" customWidth="1"/>
    <col min="12551" max="12551" width="4.42578125" style="354" customWidth="1"/>
    <col min="12552" max="12552" width="4.7109375" style="354" customWidth="1"/>
    <col min="12553" max="12553" width="5" style="354" customWidth="1"/>
    <col min="12554" max="12554" width="4.5703125" style="354" customWidth="1"/>
    <col min="12555" max="12555" width="5.85546875" style="354" customWidth="1"/>
    <col min="12556" max="12556" width="5" style="354" customWidth="1"/>
    <col min="12557" max="12557" width="5.28515625" style="354" customWidth="1"/>
    <col min="12558" max="12558" width="5.140625" style="354" customWidth="1"/>
    <col min="12559" max="12559" width="5" style="354" customWidth="1"/>
    <col min="12560" max="12560" width="4.5703125" style="354" customWidth="1"/>
    <col min="12561" max="12561" width="5.5703125" style="354" customWidth="1"/>
    <col min="12562" max="12562" width="4.85546875" style="354" customWidth="1"/>
    <col min="12563" max="12563" width="5.85546875" style="354" customWidth="1"/>
    <col min="12564" max="12564" width="5.140625" style="354" customWidth="1"/>
    <col min="12565" max="12565" width="6.28515625" style="354" customWidth="1"/>
    <col min="12566" max="12566" width="7.7109375" style="354" customWidth="1"/>
    <col min="12567" max="12800" width="9.140625" style="354"/>
    <col min="12801" max="12801" width="3.140625" style="354" customWidth="1"/>
    <col min="12802" max="12802" width="3.42578125" style="354" customWidth="1"/>
    <col min="12803" max="12803" width="6" style="354" customWidth="1"/>
    <col min="12804" max="12804" width="25.7109375" style="354" customWidth="1"/>
    <col min="12805" max="12805" width="5.5703125" style="354" customWidth="1"/>
    <col min="12806" max="12806" width="4.28515625" style="354" customWidth="1"/>
    <col min="12807" max="12807" width="4.42578125" style="354" customWidth="1"/>
    <col min="12808" max="12808" width="4.7109375" style="354" customWidth="1"/>
    <col min="12809" max="12809" width="5" style="354" customWidth="1"/>
    <col min="12810" max="12810" width="4.5703125" style="354" customWidth="1"/>
    <col min="12811" max="12811" width="5.85546875" style="354" customWidth="1"/>
    <col min="12812" max="12812" width="5" style="354" customWidth="1"/>
    <col min="12813" max="12813" width="5.28515625" style="354" customWidth="1"/>
    <col min="12814" max="12814" width="5.140625" style="354" customWidth="1"/>
    <col min="12815" max="12815" width="5" style="354" customWidth="1"/>
    <col min="12816" max="12816" width="4.5703125" style="354" customWidth="1"/>
    <col min="12817" max="12817" width="5.5703125" style="354" customWidth="1"/>
    <col min="12818" max="12818" width="4.85546875" style="354" customWidth="1"/>
    <col min="12819" max="12819" width="5.85546875" style="354" customWidth="1"/>
    <col min="12820" max="12820" width="5.140625" style="354" customWidth="1"/>
    <col min="12821" max="12821" width="6.28515625" style="354" customWidth="1"/>
    <col min="12822" max="12822" width="7.7109375" style="354" customWidth="1"/>
    <col min="12823" max="13056" width="9.140625" style="354"/>
    <col min="13057" max="13057" width="3.140625" style="354" customWidth="1"/>
    <col min="13058" max="13058" width="3.42578125" style="354" customWidth="1"/>
    <col min="13059" max="13059" width="6" style="354" customWidth="1"/>
    <col min="13060" max="13060" width="25.7109375" style="354" customWidth="1"/>
    <col min="13061" max="13061" width="5.5703125" style="354" customWidth="1"/>
    <col min="13062" max="13062" width="4.28515625" style="354" customWidth="1"/>
    <col min="13063" max="13063" width="4.42578125" style="354" customWidth="1"/>
    <col min="13064" max="13064" width="4.7109375" style="354" customWidth="1"/>
    <col min="13065" max="13065" width="5" style="354" customWidth="1"/>
    <col min="13066" max="13066" width="4.5703125" style="354" customWidth="1"/>
    <col min="13067" max="13067" width="5.85546875" style="354" customWidth="1"/>
    <col min="13068" max="13068" width="5" style="354" customWidth="1"/>
    <col min="13069" max="13069" width="5.28515625" style="354" customWidth="1"/>
    <col min="13070" max="13070" width="5.140625" style="354" customWidth="1"/>
    <col min="13071" max="13071" width="5" style="354" customWidth="1"/>
    <col min="13072" max="13072" width="4.5703125" style="354" customWidth="1"/>
    <col min="13073" max="13073" width="5.5703125" style="354" customWidth="1"/>
    <col min="13074" max="13074" width="4.85546875" style="354" customWidth="1"/>
    <col min="13075" max="13075" width="5.85546875" style="354" customWidth="1"/>
    <col min="13076" max="13076" width="5.140625" style="354" customWidth="1"/>
    <col min="13077" max="13077" width="6.28515625" style="354" customWidth="1"/>
    <col min="13078" max="13078" width="7.7109375" style="354" customWidth="1"/>
    <col min="13079" max="13312" width="9.140625" style="354"/>
    <col min="13313" max="13313" width="3.140625" style="354" customWidth="1"/>
    <col min="13314" max="13314" width="3.42578125" style="354" customWidth="1"/>
    <col min="13315" max="13315" width="6" style="354" customWidth="1"/>
    <col min="13316" max="13316" width="25.7109375" style="354" customWidth="1"/>
    <col min="13317" max="13317" width="5.5703125" style="354" customWidth="1"/>
    <col min="13318" max="13318" width="4.28515625" style="354" customWidth="1"/>
    <col min="13319" max="13319" width="4.42578125" style="354" customWidth="1"/>
    <col min="13320" max="13320" width="4.7109375" style="354" customWidth="1"/>
    <col min="13321" max="13321" width="5" style="354" customWidth="1"/>
    <col min="13322" max="13322" width="4.5703125" style="354" customWidth="1"/>
    <col min="13323" max="13323" width="5.85546875" style="354" customWidth="1"/>
    <col min="13324" max="13324" width="5" style="354" customWidth="1"/>
    <col min="13325" max="13325" width="5.28515625" style="354" customWidth="1"/>
    <col min="13326" max="13326" width="5.140625" style="354" customWidth="1"/>
    <col min="13327" max="13327" width="5" style="354" customWidth="1"/>
    <col min="13328" max="13328" width="4.5703125" style="354" customWidth="1"/>
    <col min="13329" max="13329" width="5.5703125" style="354" customWidth="1"/>
    <col min="13330" max="13330" width="4.85546875" style="354" customWidth="1"/>
    <col min="13331" max="13331" width="5.85546875" style="354" customWidth="1"/>
    <col min="13332" max="13332" width="5.140625" style="354" customWidth="1"/>
    <col min="13333" max="13333" width="6.28515625" style="354" customWidth="1"/>
    <col min="13334" max="13334" width="7.7109375" style="354" customWidth="1"/>
    <col min="13335" max="13568" width="9.140625" style="354"/>
    <col min="13569" max="13569" width="3.140625" style="354" customWidth="1"/>
    <col min="13570" max="13570" width="3.42578125" style="354" customWidth="1"/>
    <col min="13571" max="13571" width="6" style="354" customWidth="1"/>
    <col min="13572" max="13572" width="25.7109375" style="354" customWidth="1"/>
    <col min="13573" max="13573" width="5.5703125" style="354" customWidth="1"/>
    <col min="13574" max="13574" width="4.28515625" style="354" customWidth="1"/>
    <col min="13575" max="13575" width="4.42578125" style="354" customWidth="1"/>
    <col min="13576" max="13576" width="4.7109375" style="354" customWidth="1"/>
    <col min="13577" max="13577" width="5" style="354" customWidth="1"/>
    <col min="13578" max="13578" width="4.5703125" style="354" customWidth="1"/>
    <col min="13579" max="13579" width="5.85546875" style="354" customWidth="1"/>
    <col min="13580" max="13580" width="5" style="354" customWidth="1"/>
    <col min="13581" max="13581" width="5.28515625" style="354" customWidth="1"/>
    <col min="13582" max="13582" width="5.140625" style="354" customWidth="1"/>
    <col min="13583" max="13583" width="5" style="354" customWidth="1"/>
    <col min="13584" max="13584" width="4.5703125" style="354" customWidth="1"/>
    <col min="13585" max="13585" width="5.5703125" style="354" customWidth="1"/>
    <col min="13586" max="13586" width="4.85546875" style="354" customWidth="1"/>
    <col min="13587" max="13587" width="5.85546875" style="354" customWidth="1"/>
    <col min="13588" max="13588" width="5.140625" style="354" customWidth="1"/>
    <col min="13589" max="13589" width="6.28515625" style="354" customWidth="1"/>
    <col min="13590" max="13590" width="7.7109375" style="354" customWidth="1"/>
    <col min="13591" max="13824" width="9.140625" style="354"/>
    <col min="13825" max="13825" width="3.140625" style="354" customWidth="1"/>
    <col min="13826" max="13826" width="3.42578125" style="354" customWidth="1"/>
    <col min="13827" max="13827" width="6" style="354" customWidth="1"/>
    <col min="13828" max="13828" width="25.7109375" style="354" customWidth="1"/>
    <col min="13829" max="13829" width="5.5703125" style="354" customWidth="1"/>
    <col min="13830" max="13830" width="4.28515625" style="354" customWidth="1"/>
    <col min="13831" max="13831" width="4.42578125" style="354" customWidth="1"/>
    <col min="13832" max="13832" width="4.7109375" style="354" customWidth="1"/>
    <col min="13833" max="13833" width="5" style="354" customWidth="1"/>
    <col min="13834" max="13834" width="4.5703125" style="354" customWidth="1"/>
    <col min="13835" max="13835" width="5.85546875" style="354" customWidth="1"/>
    <col min="13836" max="13836" width="5" style="354" customWidth="1"/>
    <col min="13837" max="13837" width="5.28515625" style="354" customWidth="1"/>
    <col min="13838" max="13838" width="5.140625" style="354" customWidth="1"/>
    <col min="13839" max="13839" width="5" style="354" customWidth="1"/>
    <col min="13840" max="13840" width="4.5703125" style="354" customWidth="1"/>
    <col min="13841" max="13841" width="5.5703125" style="354" customWidth="1"/>
    <col min="13842" max="13842" width="4.85546875" style="354" customWidth="1"/>
    <col min="13843" max="13843" width="5.85546875" style="354" customWidth="1"/>
    <col min="13844" max="13844" width="5.140625" style="354" customWidth="1"/>
    <col min="13845" max="13845" width="6.28515625" style="354" customWidth="1"/>
    <col min="13846" max="13846" width="7.7109375" style="354" customWidth="1"/>
    <col min="13847" max="14080" width="9.140625" style="354"/>
    <col min="14081" max="14081" width="3.140625" style="354" customWidth="1"/>
    <col min="14082" max="14082" width="3.42578125" style="354" customWidth="1"/>
    <col min="14083" max="14083" width="6" style="354" customWidth="1"/>
    <col min="14084" max="14084" width="25.7109375" style="354" customWidth="1"/>
    <col min="14085" max="14085" width="5.5703125" style="354" customWidth="1"/>
    <col min="14086" max="14086" width="4.28515625" style="354" customWidth="1"/>
    <col min="14087" max="14087" width="4.42578125" style="354" customWidth="1"/>
    <col min="14088" max="14088" width="4.7109375" style="354" customWidth="1"/>
    <col min="14089" max="14089" width="5" style="354" customWidth="1"/>
    <col min="14090" max="14090" width="4.5703125" style="354" customWidth="1"/>
    <col min="14091" max="14091" width="5.85546875" style="354" customWidth="1"/>
    <col min="14092" max="14092" width="5" style="354" customWidth="1"/>
    <col min="14093" max="14093" width="5.28515625" style="354" customWidth="1"/>
    <col min="14094" max="14094" width="5.140625" style="354" customWidth="1"/>
    <col min="14095" max="14095" width="5" style="354" customWidth="1"/>
    <col min="14096" max="14096" width="4.5703125" style="354" customWidth="1"/>
    <col min="14097" max="14097" width="5.5703125" style="354" customWidth="1"/>
    <col min="14098" max="14098" width="4.85546875" style="354" customWidth="1"/>
    <col min="14099" max="14099" width="5.85546875" style="354" customWidth="1"/>
    <col min="14100" max="14100" width="5.140625" style="354" customWidth="1"/>
    <col min="14101" max="14101" width="6.28515625" style="354" customWidth="1"/>
    <col min="14102" max="14102" width="7.7109375" style="354" customWidth="1"/>
    <col min="14103" max="14336" width="9.140625" style="354"/>
    <col min="14337" max="14337" width="3.140625" style="354" customWidth="1"/>
    <col min="14338" max="14338" width="3.42578125" style="354" customWidth="1"/>
    <col min="14339" max="14339" width="6" style="354" customWidth="1"/>
    <col min="14340" max="14340" width="25.7109375" style="354" customWidth="1"/>
    <col min="14341" max="14341" width="5.5703125" style="354" customWidth="1"/>
    <col min="14342" max="14342" width="4.28515625" style="354" customWidth="1"/>
    <col min="14343" max="14343" width="4.42578125" style="354" customWidth="1"/>
    <col min="14344" max="14344" width="4.7109375" style="354" customWidth="1"/>
    <col min="14345" max="14345" width="5" style="354" customWidth="1"/>
    <col min="14346" max="14346" width="4.5703125" style="354" customWidth="1"/>
    <col min="14347" max="14347" width="5.85546875" style="354" customWidth="1"/>
    <col min="14348" max="14348" width="5" style="354" customWidth="1"/>
    <col min="14349" max="14349" width="5.28515625" style="354" customWidth="1"/>
    <col min="14350" max="14350" width="5.140625" style="354" customWidth="1"/>
    <col min="14351" max="14351" width="5" style="354" customWidth="1"/>
    <col min="14352" max="14352" width="4.5703125" style="354" customWidth="1"/>
    <col min="14353" max="14353" width="5.5703125" style="354" customWidth="1"/>
    <col min="14354" max="14354" width="4.85546875" style="354" customWidth="1"/>
    <col min="14355" max="14355" width="5.85546875" style="354" customWidth="1"/>
    <col min="14356" max="14356" width="5.140625" style="354" customWidth="1"/>
    <col min="14357" max="14357" width="6.28515625" style="354" customWidth="1"/>
    <col min="14358" max="14358" width="7.7109375" style="354" customWidth="1"/>
    <col min="14359" max="14592" width="9.140625" style="354"/>
    <col min="14593" max="14593" width="3.140625" style="354" customWidth="1"/>
    <col min="14594" max="14594" width="3.42578125" style="354" customWidth="1"/>
    <col min="14595" max="14595" width="6" style="354" customWidth="1"/>
    <col min="14596" max="14596" width="25.7109375" style="354" customWidth="1"/>
    <col min="14597" max="14597" width="5.5703125" style="354" customWidth="1"/>
    <col min="14598" max="14598" width="4.28515625" style="354" customWidth="1"/>
    <col min="14599" max="14599" width="4.42578125" style="354" customWidth="1"/>
    <col min="14600" max="14600" width="4.7109375" style="354" customWidth="1"/>
    <col min="14601" max="14601" width="5" style="354" customWidth="1"/>
    <col min="14602" max="14602" width="4.5703125" style="354" customWidth="1"/>
    <col min="14603" max="14603" width="5.85546875" style="354" customWidth="1"/>
    <col min="14604" max="14604" width="5" style="354" customWidth="1"/>
    <col min="14605" max="14605" width="5.28515625" style="354" customWidth="1"/>
    <col min="14606" max="14606" width="5.140625" style="354" customWidth="1"/>
    <col min="14607" max="14607" width="5" style="354" customWidth="1"/>
    <col min="14608" max="14608" width="4.5703125" style="354" customWidth="1"/>
    <col min="14609" max="14609" width="5.5703125" style="354" customWidth="1"/>
    <col min="14610" max="14610" width="4.85546875" style="354" customWidth="1"/>
    <col min="14611" max="14611" width="5.85546875" style="354" customWidth="1"/>
    <col min="14612" max="14612" width="5.140625" style="354" customWidth="1"/>
    <col min="14613" max="14613" width="6.28515625" style="354" customWidth="1"/>
    <col min="14614" max="14614" width="7.7109375" style="354" customWidth="1"/>
    <col min="14615" max="14848" width="9.140625" style="354"/>
    <col min="14849" max="14849" width="3.140625" style="354" customWidth="1"/>
    <col min="14850" max="14850" width="3.42578125" style="354" customWidth="1"/>
    <col min="14851" max="14851" width="6" style="354" customWidth="1"/>
    <col min="14852" max="14852" width="25.7109375" style="354" customWidth="1"/>
    <col min="14853" max="14853" width="5.5703125" style="354" customWidth="1"/>
    <col min="14854" max="14854" width="4.28515625" style="354" customWidth="1"/>
    <col min="14855" max="14855" width="4.42578125" style="354" customWidth="1"/>
    <col min="14856" max="14856" width="4.7109375" style="354" customWidth="1"/>
    <col min="14857" max="14857" width="5" style="354" customWidth="1"/>
    <col min="14858" max="14858" width="4.5703125" style="354" customWidth="1"/>
    <col min="14859" max="14859" width="5.85546875" style="354" customWidth="1"/>
    <col min="14860" max="14860" width="5" style="354" customWidth="1"/>
    <col min="14861" max="14861" width="5.28515625" style="354" customWidth="1"/>
    <col min="14862" max="14862" width="5.140625" style="354" customWidth="1"/>
    <col min="14863" max="14863" width="5" style="354" customWidth="1"/>
    <col min="14864" max="14864" width="4.5703125" style="354" customWidth="1"/>
    <col min="14865" max="14865" width="5.5703125" style="354" customWidth="1"/>
    <col min="14866" max="14866" width="4.85546875" style="354" customWidth="1"/>
    <col min="14867" max="14867" width="5.85546875" style="354" customWidth="1"/>
    <col min="14868" max="14868" width="5.140625" style="354" customWidth="1"/>
    <col min="14869" max="14869" width="6.28515625" style="354" customWidth="1"/>
    <col min="14870" max="14870" width="7.7109375" style="354" customWidth="1"/>
    <col min="14871" max="15104" width="9.140625" style="354"/>
    <col min="15105" max="15105" width="3.140625" style="354" customWidth="1"/>
    <col min="15106" max="15106" width="3.42578125" style="354" customWidth="1"/>
    <col min="15107" max="15107" width="6" style="354" customWidth="1"/>
    <col min="15108" max="15108" width="25.7109375" style="354" customWidth="1"/>
    <col min="15109" max="15109" width="5.5703125" style="354" customWidth="1"/>
    <col min="15110" max="15110" width="4.28515625" style="354" customWidth="1"/>
    <col min="15111" max="15111" width="4.42578125" style="354" customWidth="1"/>
    <col min="15112" max="15112" width="4.7109375" style="354" customWidth="1"/>
    <col min="15113" max="15113" width="5" style="354" customWidth="1"/>
    <col min="15114" max="15114" width="4.5703125" style="354" customWidth="1"/>
    <col min="15115" max="15115" width="5.85546875" style="354" customWidth="1"/>
    <col min="15116" max="15116" width="5" style="354" customWidth="1"/>
    <col min="15117" max="15117" width="5.28515625" style="354" customWidth="1"/>
    <col min="15118" max="15118" width="5.140625" style="354" customWidth="1"/>
    <col min="15119" max="15119" width="5" style="354" customWidth="1"/>
    <col min="15120" max="15120" width="4.5703125" style="354" customWidth="1"/>
    <col min="15121" max="15121" width="5.5703125" style="354" customWidth="1"/>
    <col min="15122" max="15122" width="4.85546875" style="354" customWidth="1"/>
    <col min="15123" max="15123" width="5.85546875" style="354" customWidth="1"/>
    <col min="15124" max="15124" width="5.140625" style="354" customWidth="1"/>
    <col min="15125" max="15125" width="6.28515625" style="354" customWidth="1"/>
    <col min="15126" max="15126" width="7.7109375" style="354" customWidth="1"/>
    <col min="15127" max="15360" width="9.140625" style="354"/>
    <col min="15361" max="15361" width="3.140625" style="354" customWidth="1"/>
    <col min="15362" max="15362" width="3.42578125" style="354" customWidth="1"/>
    <col min="15363" max="15363" width="6" style="354" customWidth="1"/>
    <col min="15364" max="15364" width="25.7109375" style="354" customWidth="1"/>
    <col min="15365" max="15365" width="5.5703125" style="354" customWidth="1"/>
    <col min="15366" max="15366" width="4.28515625" style="354" customWidth="1"/>
    <col min="15367" max="15367" width="4.42578125" style="354" customWidth="1"/>
    <col min="15368" max="15368" width="4.7109375" style="354" customWidth="1"/>
    <col min="15369" max="15369" width="5" style="354" customWidth="1"/>
    <col min="15370" max="15370" width="4.5703125" style="354" customWidth="1"/>
    <col min="15371" max="15371" width="5.85546875" style="354" customWidth="1"/>
    <col min="15372" max="15372" width="5" style="354" customWidth="1"/>
    <col min="15373" max="15373" width="5.28515625" style="354" customWidth="1"/>
    <col min="15374" max="15374" width="5.140625" style="354" customWidth="1"/>
    <col min="15375" max="15375" width="5" style="354" customWidth="1"/>
    <col min="15376" max="15376" width="4.5703125" style="354" customWidth="1"/>
    <col min="15377" max="15377" width="5.5703125" style="354" customWidth="1"/>
    <col min="15378" max="15378" width="4.85546875" style="354" customWidth="1"/>
    <col min="15379" max="15379" width="5.85546875" style="354" customWidth="1"/>
    <col min="15380" max="15380" width="5.140625" style="354" customWidth="1"/>
    <col min="15381" max="15381" width="6.28515625" style="354" customWidth="1"/>
    <col min="15382" max="15382" width="7.7109375" style="354" customWidth="1"/>
    <col min="15383" max="15616" width="9.140625" style="354"/>
    <col min="15617" max="15617" width="3.140625" style="354" customWidth="1"/>
    <col min="15618" max="15618" width="3.42578125" style="354" customWidth="1"/>
    <col min="15619" max="15619" width="6" style="354" customWidth="1"/>
    <col min="15620" max="15620" width="25.7109375" style="354" customWidth="1"/>
    <col min="15621" max="15621" width="5.5703125" style="354" customWidth="1"/>
    <col min="15622" max="15622" width="4.28515625" style="354" customWidth="1"/>
    <col min="15623" max="15623" width="4.42578125" style="354" customWidth="1"/>
    <col min="15624" max="15624" width="4.7109375" style="354" customWidth="1"/>
    <col min="15625" max="15625" width="5" style="354" customWidth="1"/>
    <col min="15626" max="15626" width="4.5703125" style="354" customWidth="1"/>
    <col min="15627" max="15627" width="5.85546875" style="354" customWidth="1"/>
    <col min="15628" max="15628" width="5" style="354" customWidth="1"/>
    <col min="15629" max="15629" width="5.28515625" style="354" customWidth="1"/>
    <col min="15630" max="15630" width="5.140625" style="354" customWidth="1"/>
    <col min="15631" max="15631" width="5" style="354" customWidth="1"/>
    <col min="15632" max="15632" width="4.5703125" style="354" customWidth="1"/>
    <col min="15633" max="15633" width="5.5703125" style="354" customWidth="1"/>
    <col min="15634" max="15634" width="4.85546875" style="354" customWidth="1"/>
    <col min="15635" max="15635" width="5.85546875" style="354" customWidth="1"/>
    <col min="15636" max="15636" width="5.140625" style="354" customWidth="1"/>
    <col min="15637" max="15637" width="6.28515625" style="354" customWidth="1"/>
    <col min="15638" max="15638" width="7.7109375" style="354" customWidth="1"/>
    <col min="15639" max="15872" width="9.140625" style="354"/>
    <col min="15873" max="15873" width="3.140625" style="354" customWidth="1"/>
    <col min="15874" max="15874" width="3.42578125" style="354" customWidth="1"/>
    <col min="15875" max="15875" width="6" style="354" customWidth="1"/>
    <col min="15876" max="15876" width="25.7109375" style="354" customWidth="1"/>
    <col min="15877" max="15877" width="5.5703125" style="354" customWidth="1"/>
    <col min="15878" max="15878" width="4.28515625" style="354" customWidth="1"/>
    <col min="15879" max="15879" width="4.42578125" style="354" customWidth="1"/>
    <col min="15880" max="15880" width="4.7109375" style="354" customWidth="1"/>
    <col min="15881" max="15881" width="5" style="354" customWidth="1"/>
    <col min="15882" max="15882" width="4.5703125" style="354" customWidth="1"/>
    <col min="15883" max="15883" width="5.85546875" style="354" customWidth="1"/>
    <col min="15884" max="15884" width="5" style="354" customWidth="1"/>
    <col min="15885" max="15885" width="5.28515625" style="354" customWidth="1"/>
    <col min="15886" max="15886" width="5.140625" style="354" customWidth="1"/>
    <col min="15887" max="15887" width="5" style="354" customWidth="1"/>
    <col min="15888" max="15888" width="4.5703125" style="354" customWidth="1"/>
    <col min="15889" max="15889" width="5.5703125" style="354" customWidth="1"/>
    <col min="15890" max="15890" width="4.85546875" style="354" customWidth="1"/>
    <col min="15891" max="15891" width="5.85546875" style="354" customWidth="1"/>
    <col min="15892" max="15892" width="5.140625" style="354" customWidth="1"/>
    <col min="15893" max="15893" width="6.28515625" style="354" customWidth="1"/>
    <col min="15894" max="15894" width="7.7109375" style="354" customWidth="1"/>
    <col min="15895" max="16128" width="9.140625" style="354"/>
    <col min="16129" max="16129" width="3.140625" style="354" customWidth="1"/>
    <col min="16130" max="16130" width="3.42578125" style="354" customWidth="1"/>
    <col min="16131" max="16131" width="6" style="354" customWidth="1"/>
    <col min="16132" max="16132" width="25.7109375" style="354" customWidth="1"/>
    <col min="16133" max="16133" width="5.5703125" style="354" customWidth="1"/>
    <col min="16134" max="16134" width="4.28515625" style="354" customWidth="1"/>
    <col min="16135" max="16135" width="4.42578125" style="354" customWidth="1"/>
    <col min="16136" max="16136" width="4.7109375" style="354" customWidth="1"/>
    <col min="16137" max="16137" width="5" style="354" customWidth="1"/>
    <col min="16138" max="16138" width="4.5703125" style="354" customWidth="1"/>
    <col min="16139" max="16139" width="5.85546875" style="354" customWidth="1"/>
    <col min="16140" max="16140" width="5" style="354" customWidth="1"/>
    <col min="16141" max="16141" width="5.28515625" style="354" customWidth="1"/>
    <col min="16142" max="16142" width="5.140625" style="354" customWidth="1"/>
    <col min="16143" max="16143" width="5" style="354" customWidth="1"/>
    <col min="16144" max="16144" width="4.5703125" style="354" customWidth="1"/>
    <col min="16145" max="16145" width="5.5703125" style="354" customWidth="1"/>
    <col min="16146" max="16146" width="4.85546875" style="354" customWidth="1"/>
    <col min="16147" max="16147" width="5.85546875" style="354" customWidth="1"/>
    <col min="16148" max="16148" width="5.140625" style="354" customWidth="1"/>
    <col min="16149" max="16149" width="6.28515625" style="354" customWidth="1"/>
    <col min="16150" max="16150" width="7.7109375" style="354" customWidth="1"/>
    <col min="16151" max="16384" width="9.140625" style="354"/>
  </cols>
  <sheetData>
    <row r="1" spans="1:22" ht="16.5" customHeight="1" x14ac:dyDescent="0.25">
      <c r="A1" s="445" t="s">
        <v>613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</row>
    <row r="3" spans="1:22" ht="91.5" customHeight="1" x14ac:dyDescent="0.25">
      <c r="A3" s="447" t="s">
        <v>35</v>
      </c>
      <c r="B3" s="447" t="s">
        <v>129</v>
      </c>
      <c r="C3" s="447" t="s">
        <v>215</v>
      </c>
      <c r="D3" s="448" t="s">
        <v>216</v>
      </c>
      <c r="E3" s="449" t="s">
        <v>217</v>
      </c>
      <c r="F3" s="449"/>
      <c r="G3" s="449" t="s">
        <v>218</v>
      </c>
      <c r="H3" s="449"/>
      <c r="I3" s="449" t="s">
        <v>219</v>
      </c>
      <c r="J3" s="449"/>
      <c r="K3" s="449" t="s">
        <v>220</v>
      </c>
      <c r="L3" s="449"/>
      <c r="M3" s="449" t="s">
        <v>221</v>
      </c>
      <c r="N3" s="449"/>
      <c r="O3" s="449" t="s">
        <v>222</v>
      </c>
      <c r="P3" s="449"/>
      <c r="Q3" s="449" t="s">
        <v>34</v>
      </c>
      <c r="R3" s="449"/>
      <c r="S3" s="450" t="s">
        <v>223</v>
      </c>
      <c r="T3" s="450"/>
      <c r="U3" s="451" t="s">
        <v>224</v>
      </c>
      <c r="V3" s="451"/>
    </row>
    <row r="4" spans="1:22" ht="36.75" customHeight="1" x14ac:dyDescent="0.2">
      <c r="A4" s="447"/>
      <c r="B4" s="447"/>
      <c r="C4" s="447"/>
      <c r="D4" s="448"/>
      <c r="E4" s="323" t="s">
        <v>34</v>
      </c>
      <c r="F4" s="324" t="s">
        <v>168</v>
      </c>
      <c r="G4" s="323" t="s">
        <v>34</v>
      </c>
      <c r="H4" s="324" t="s">
        <v>168</v>
      </c>
      <c r="I4" s="323" t="s">
        <v>34</v>
      </c>
      <c r="J4" s="324" t="s">
        <v>168</v>
      </c>
      <c r="K4" s="323" t="s">
        <v>34</v>
      </c>
      <c r="L4" s="324" t="s">
        <v>168</v>
      </c>
      <c r="M4" s="323" t="s">
        <v>34</v>
      </c>
      <c r="N4" s="324" t="s">
        <v>168</v>
      </c>
      <c r="O4" s="323" t="s">
        <v>34</v>
      </c>
      <c r="P4" s="324" t="s">
        <v>168</v>
      </c>
      <c r="Q4" s="323" t="s">
        <v>34</v>
      </c>
      <c r="R4" s="324" t="s">
        <v>168</v>
      </c>
      <c r="S4" s="323" t="s">
        <v>34</v>
      </c>
      <c r="T4" s="324" t="s">
        <v>168</v>
      </c>
      <c r="U4" s="323" t="s">
        <v>34</v>
      </c>
      <c r="V4" s="324" t="s">
        <v>168</v>
      </c>
    </row>
    <row r="5" spans="1:22" ht="25.5" x14ac:dyDescent="0.2">
      <c r="A5" s="326" t="s">
        <v>29</v>
      </c>
      <c r="B5" s="326" t="s">
        <v>4</v>
      </c>
      <c r="C5" s="326" t="s">
        <v>225</v>
      </c>
      <c r="D5" s="327" t="s">
        <v>246</v>
      </c>
      <c r="E5" s="328">
        <v>12</v>
      </c>
      <c r="F5" s="328">
        <v>10</v>
      </c>
      <c r="G5" s="328">
        <v>2</v>
      </c>
      <c r="H5" s="328">
        <v>2</v>
      </c>
      <c r="I5" s="328">
        <v>5</v>
      </c>
      <c r="J5" s="328">
        <v>4</v>
      </c>
      <c r="K5" s="328">
        <v>0</v>
      </c>
      <c r="L5" s="328">
        <v>0</v>
      </c>
      <c r="M5" s="328">
        <v>1</v>
      </c>
      <c r="N5" s="328">
        <v>0</v>
      </c>
      <c r="O5" s="328">
        <v>0</v>
      </c>
      <c r="P5" s="328">
        <v>0</v>
      </c>
      <c r="Q5" s="329">
        <v>20</v>
      </c>
      <c r="R5" s="329">
        <v>16</v>
      </c>
      <c r="S5" s="330">
        <f>K5+M5+O5</f>
        <v>1</v>
      </c>
      <c r="T5" s="330">
        <f>L5+N5+P5</f>
        <v>0</v>
      </c>
      <c r="U5" s="331">
        <f>S5/Q5*100</f>
        <v>5</v>
      </c>
      <c r="V5" s="331">
        <f>T5/R5*100</f>
        <v>0</v>
      </c>
    </row>
    <row r="6" spans="1:22" ht="25.5" x14ac:dyDescent="0.2">
      <c r="A6" s="326" t="s">
        <v>29</v>
      </c>
      <c r="B6" s="326" t="s">
        <v>4</v>
      </c>
      <c r="C6" s="326" t="s">
        <v>225</v>
      </c>
      <c r="D6" s="327" t="s">
        <v>247</v>
      </c>
      <c r="E6" s="328">
        <v>13</v>
      </c>
      <c r="F6" s="328">
        <v>12</v>
      </c>
      <c r="G6" s="328">
        <v>15</v>
      </c>
      <c r="H6" s="328">
        <v>11</v>
      </c>
      <c r="I6" s="328">
        <v>6</v>
      </c>
      <c r="J6" s="328">
        <v>4</v>
      </c>
      <c r="K6" s="328">
        <v>4</v>
      </c>
      <c r="L6" s="328">
        <v>3</v>
      </c>
      <c r="M6" s="328">
        <v>0</v>
      </c>
      <c r="N6" s="328">
        <v>0</v>
      </c>
      <c r="O6" s="328">
        <v>0</v>
      </c>
      <c r="P6" s="328">
        <v>0</v>
      </c>
      <c r="Q6" s="329">
        <v>38</v>
      </c>
      <c r="R6" s="329">
        <v>30</v>
      </c>
      <c r="S6" s="330">
        <f t="shared" ref="S6:T67" si="0">K6+M6+O6</f>
        <v>4</v>
      </c>
      <c r="T6" s="330">
        <f t="shared" si="0"/>
        <v>3</v>
      </c>
      <c r="U6" s="331">
        <f t="shared" ref="U6:V67" si="1">S6/Q6*100</f>
        <v>10.526315789473683</v>
      </c>
      <c r="V6" s="331">
        <f t="shared" si="1"/>
        <v>10</v>
      </c>
    </row>
    <row r="7" spans="1:22" ht="25.5" x14ac:dyDescent="0.2">
      <c r="A7" s="326" t="s">
        <v>29</v>
      </c>
      <c r="B7" s="326" t="s">
        <v>4</v>
      </c>
      <c r="C7" s="326" t="s">
        <v>225</v>
      </c>
      <c r="D7" s="327" t="s">
        <v>248</v>
      </c>
      <c r="E7" s="328">
        <v>0</v>
      </c>
      <c r="F7" s="328">
        <v>0</v>
      </c>
      <c r="G7" s="328">
        <v>0</v>
      </c>
      <c r="H7" s="328">
        <v>0</v>
      </c>
      <c r="I7" s="328">
        <v>3</v>
      </c>
      <c r="J7" s="328">
        <v>2</v>
      </c>
      <c r="K7" s="328">
        <v>0</v>
      </c>
      <c r="L7" s="328">
        <v>0</v>
      </c>
      <c r="M7" s="328">
        <v>0</v>
      </c>
      <c r="N7" s="328">
        <v>0</v>
      </c>
      <c r="O7" s="328">
        <v>0</v>
      </c>
      <c r="P7" s="328">
        <v>0</v>
      </c>
      <c r="Q7" s="329">
        <v>3</v>
      </c>
      <c r="R7" s="329">
        <v>2</v>
      </c>
      <c r="S7" s="330">
        <f t="shared" si="0"/>
        <v>0</v>
      </c>
      <c r="T7" s="330">
        <f t="shared" si="0"/>
        <v>0</v>
      </c>
      <c r="U7" s="331">
        <f t="shared" si="1"/>
        <v>0</v>
      </c>
      <c r="V7" s="331">
        <f t="shared" si="1"/>
        <v>0</v>
      </c>
    </row>
    <row r="8" spans="1:22" ht="25.5" x14ac:dyDescent="0.2">
      <c r="A8" s="326" t="s">
        <v>29</v>
      </c>
      <c r="B8" s="326" t="s">
        <v>4</v>
      </c>
      <c r="C8" s="326" t="s">
        <v>225</v>
      </c>
      <c r="D8" s="327" t="s">
        <v>249</v>
      </c>
      <c r="E8" s="328">
        <v>21</v>
      </c>
      <c r="F8" s="328">
        <v>14</v>
      </c>
      <c r="G8" s="328">
        <v>20</v>
      </c>
      <c r="H8" s="328">
        <v>16</v>
      </c>
      <c r="I8" s="328">
        <v>7</v>
      </c>
      <c r="J8" s="328">
        <v>6</v>
      </c>
      <c r="K8" s="328">
        <v>2</v>
      </c>
      <c r="L8" s="328">
        <v>2</v>
      </c>
      <c r="M8" s="328">
        <v>0</v>
      </c>
      <c r="N8" s="328">
        <v>0</v>
      </c>
      <c r="O8" s="328">
        <v>0</v>
      </c>
      <c r="P8" s="328">
        <v>0</v>
      </c>
      <c r="Q8" s="329">
        <v>50</v>
      </c>
      <c r="R8" s="329">
        <v>38</v>
      </c>
      <c r="S8" s="330">
        <f t="shared" si="0"/>
        <v>2</v>
      </c>
      <c r="T8" s="330">
        <f t="shared" si="0"/>
        <v>2</v>
      </c>
      <c r="U8" s="331">
        <f t="shared" si="1"/>
        <v>4</v>
      </c>
      <c r="V8" s="331">
        <f t="shared" si="1"/>
        <v>5.2631578947368416</v>
      </c>
    </row>
    <row r="9" spans="1:22" ht="25.5" x14ac:dyDescent="0.2">
      <c r="A9" s="326" t="s">
        <v>29</v>
      </c>
      <c r="B9" s="326" t="s">
        <v>4</v>
      </c>
      <c r="C9" s="326" t="s">
        <v>225</v>
      </c>
      <c r="D9" s="327" t="s">
        <v>250</v>
      </c>
      <c r="E9" s="328">
        <v>0</v>
      </c>
      <c r="F9" s="328">
        <v>0</v>
      </c>
      <c r="G9" s="328">
        <v>0</v>
      </c>
      <c r="H9" s="328">
        <v>0</v>
      </c>
      <c r="I9" s="328">
        <v>10</v>
      </c>
      <c r="J9" s="328">
        <v>10</v>
      </c>
      <c r="K9" s="328">
        <v>1</v>
      </c>
      <c r="L9" s="328">
        <v>1</v>
      </c>
      <c r="M9" s="328">
        <v>0</v>
      </c>
      <c r="N9" s="328">
        <v>0</v>
      </c>
      <c r="O9" s="328">
        <v>0</v>
      </c>
      <c r="P9" s="328">
        <v>0</v>
      </c>
      <c r="Q9" s="329">
        <v>11</v>
      </c>
      <c r="R9" s="329">
        <v>11</v>
      </c>
      <c r="S9" s="330">
        <f t="shared" si="0"/>
        <v>1</v>
      </c>
      <c r="T9" s="330">
        <f t="shared" si="0"/>
        <v>1</v>
      </c>
      <c r="U9" s="331">
        <f t="shared" si="1"/>
        <v>9.0909090909090917</v>
      </c>
      <c r="V9" s="331">
        <f t="shared" si="1"/>
        <v>9.0909090909090917</v>
      </c>
    </row>
    <row r="10" spans="1:22" ht="25.5" x14ac:dyDescent="0.2">
      <c r="A10" s="326" t="s">
        <v>29</v>
      </c>
      <c r="B10" s="326" t="s">
        <v>4</v>
      </c>
      <c r="C10" s="326" t="s">
        <v>225</v>
      </c>
      <c r="D10" s="327" t="s">
        <v>251</v>
      </c>
      <c r="E10" s="328">
        <v>0</v>
      </c>
      <c r="F10" s="328">
        <v>0</v>
      </c>
      <c r="G10" s="328">
        <v>1</v>
      </c>
      <c r="H10" s="328">
        <v>1</v>
      </c>
      <c r="I10" s="328">
        <v>3</v>
      </c>
      <c r="J10" s="328">
        <v>2</v>
      </c>
      <c r="K10" s="328">
        <v>0</v>
      </c>
      <c r="L10" s="328">
        <v>0</v>
      </c>
      <c r="M10" s="328">
        <v>1</v>
      </c>
      <c r="N10" s="328">
        <v>1</v>
      </c>
      <c r="O10" s="328">
        <v>0</v>
      </c>
      <c r="P10" s="328">
        <v>0</v>
      </c>
      <c r="Q10" s="329">
        <v>5</v>
      </c>
      <c r="R10" s="329">
        <v>4</v>
      </c>
      <c r="S10" s="330">
        <f t="shared" si="0"/>
        <v>1</v>
      </c>
      <c r="T10" s="330">
        <f t="shared" si="0"/>
        <v>1</v>
      </c>
      <c r="U10" s="331">
        <f t="shared" si="1"/>
        <v>20</v>
      </c>
      <c r="V10" s="331">
        <f t="shared" si="1"/>
        <v>25</v>
      </c>
    </row>
    <row r="11" spans="1:22" x14ac:dyDescent="0.2">
      <c r="A11" s="326" t="s">
        <v>29</v>
      </c>
      <c r="B11" s="326" t="s">
        <v>4</v>
      </c>
      <c r="C11" s="326" t="s">
        <v>225</v>
      </c>
      <c r="D11" s="326" t="s">
        <v>252</v>
      </c>
      <c r="E11" s="328">
        <v>0</v>
      </c>
      <c r="F11" s="328">
        <v>0</v>
      </c>
      <c r="G11" s="328">
        <v>2</v>
      </c>
      <c r="H11" s="328">
        <v>1</v>
      </c>
      <c r="I11" s="328">
        <v>1</v>
      </c>
      <c r="J11" s="328">
        <v>1</v>
      </c>
      <c r="K11" s="328">
        <v>0</v>
      </c>
      <c r="L11" s="328">
        <v>0</v>
      </c>
      <c r="M11" s="328">
        <v>0</v>
      </c>
      <c r="N11" s="328">
        <v>0</v>
      </c>
      <c r="O11" s="328">
        <v>0</v>
      </c>
      <c r="P11" s="328">
        <v>0</v>
      </c>
      <c r="Q11" s="329">
        <v>3</v>
      </c>
      <c r="R11" s="329">
        <v>2</v>
      </c>
      <c r="S11" s="330">
        <f t="shared" si="0"/>
        <v>0</v>
      </c>
      <c r="T11" s="330">
        <f t="shared" si="0"/>
        <v>0</v>
      </c>
      <c r="U11" s="331">
        <f t="shared" si="1"/>
        <v>0</v>
      </c>
      <c r="V11" s="331">
        <f t="shared" si="1"/>
        <v>0</v>
      </c>
    </row>
    <row r="12" spans="1:22" x14ac:dyDescent="0.2">
      <c r="A12" s="326" t="s">
        <v>29</v>
      </c>
      <c r="B12" s="326" t="s">
        <v>4</v>
      </c>
      <c r="C12" s="326" t="s">
        <v>225</v>
      </c>
      <c r="D12" s="326" t="s">
        <v>254</v>
      </c>
      <c r="E12" s="328">
        <v>0</v>
      </c>
      <c r="F12" s="328">
        <v>0</v>
      </c>
      <c r="G12" s="328">
        <v>5</v>
      </c>
      <c r="H12" s="328">
        <v>4</v>
      </c>
      <c r="I12" s="328">
        <v>2</v>
      </c>
      <c r="J12" s="328">
        <v>2</v>
      </c>
      <c r="K12" s="328">
        <v>0</v>
      </c>
      <c r="L12" s="328">
        <v>0</v>
      </c>
      <c r="M12" s="328">
        <v>0</v>
      </c>
      <c r="N12" s="328">
        <v>0</v>
      </c>
      <c r="O12" s="328">
        <v>0</v>
      </c>
      <c r="P12" s="328">
        <v>0</v>
      </c>
      <c r="Q12" s="329">
        <v>7</v>
      </c>
      <c r="R12" s="329">
        <v>6</v>
      </c>
      <c r="S12" s="330">
        <f t="shared" si="0"/>
        <v>0</v>
      </c>
      <c r="T12" s="330">
        <f t="shared" si="0"/>
        <v>0</v>
      </c>
      <c r="U12" s="331">
        <f t="shared" si="1"/>
        <v>0</v>
      </c>
      <c r="V12" s="331">
        <f t="shared" si="1"/>
        <v>0</v>
      </c>
    </row>
    <row r="13" spans="1:22" x14ac:dyDescent="0.2">
      <c r="A13" s="326" t="s">
        <v>29</v>
      </c>
      <c r="B13" s="326" t="s">
        <v>4</v>
      </c>
      <c r="C13" s="326" t="s">
        <v>225</v>
      </c>
      <c r="D13" s="326" t="s">
        <v>255</v>
      </c>
      <c r="E13" s="328">
        <v>0</v>
      </c>
      <c r="F13" s="328">
        <v>0</v>
      </c>
      <c r="G13" s="328">
        <v>2</v>
      </c>
      <c r="H13" s="328">
        <v>0</v>
      </c>
      <c r="I13" s="328">
        <v>0</v>
      </c>
      <c r="J13" s="328">
        <v>0</v>
      </c>
      <c r="K13" s="328">
        <v>0</v>
      </c>
      <c r="L13" s="328">
        <v>0</v>
      </c>
      <c r="M13" s="328">
        <v>0</v>
      </c>
      <c r="N13" s="328">
        <v>0</v>
      </c>
      <c r="O13" s="328">
        <v>0</v>
      </c>
      <c r="P13" s="328">
        <v>0</v>
      </c>
      <c r="Q13" s="329">
        <v>2</v>
      </c>
      <c r="R13" s="329">
        <v>0</v>
      </c>
      <c r="S13" s="330">
        <f t="shared" si="0"/>
        <v>0</v>
      </c>
      <c r="T13" s="330">
        <f t="shared" si="0"/>
        <v>0</v>
      </c>
      <c r="U13" s="331">
        <f t="shared" si="1"/>
        <v>0</v>
      </c>
      <c r="V13" s="331">
        <v>0</v>
      </c>
    </row>
    <row r="14" spans="1:22" ht="25.5" x14ac:dyDescent="0.2">
      <c r="A14" s="326" t="s">
        <v>29</v>
      </c>
      <c r="B14" s="326" t="s">
        <v>4</v>
      </c>
      <c r="C14" s="326" t="s">
        <v>225</v>
      </c>
      <c r="D14" s="327" t="s">
        <v>257</v>
      </c>
      <c r="E14" s="328">
        <v>0</v>
      </c>
      <c r="F14" s="328">
        <v>0</v>
      </c>
      <c r="G14" s="328">
        <v>0</v>
      </c>
      <c r="H14" s="328">
        <v>0</v>
      </c>
      <c r="I14" s="328">
        <v>1</v>
      </c>
      <c r="J14" s="328">
        <v>1</v>
      </c>
      <c r="K14" s="328">
        <v>0</v>
      </c>
      <c r="L14" s="328">
        <v>0</v>
      </c>
      <c r="M14" s="328">
        <v>0</v>
      </c>
      <c r="N14" s="328">
        <v>0</v>
      </c>
      <c r="O14" s="328">
        <v>0</v>
      </c>
      <c r="P14" s="328">
        <v>0</v>
      </c>
      <c r="Q14" s="329">
        <v>1</v>
      </c>
      <c r="R14" s="329">
        <v>1</v>
      </c>
      <c r="S14" s="330">
        <f t="shared" si="0"/>
        <v>0</v>
      </c>
      <c r="T14" s="330">
        <f t="shared" si="0"/>
        <v>0</v>
      </c>
      <c r="U14" s="331">
        <f t="shared" si="1"/>
        <v>0</v>
      </c>
      <c r="V14" s="331">
        <f t="shared" si="1"/>
        <v>0</v>
      </c>
    </row>
    <row r="15" spans="1:22" x14ac:dyDescent="0.2">
      <c r="A15" s="326" t="s">
        <v>29</v>
      </c>
      <c r="B15" s="326" t="s">
        <v>4</v>
      </c>
      <c r="C15" s="326" t="s">
        <v>225</v>
      </c>
      <c r="D15" s="326" t="s">
        <v>258</v>
      </c>
      <c r="E15" s="328">
        <v>9</v>
      </c>
      <c r="F15" s="328">
        <v>2</v>
      </c>
      <c r="G15" s="328">
        <v>7</v>
      </c>
      <c r="H15" s="328">
        <v>1</v>
      </c>
      <c r="I15" s="328">
        <v>3</v>
      </c>
      <c r="J15" s="328">
        <v>1</v>
      </c>
      <c r="K15" s="328">
        <v>0</v>
      </c>
      <c r="L15" s="328">
        <v>0</v>
      </c>
      <c r="M15" s="328">
        <v>0</v>
      </c>
      <c r="N15" s="328">
        <v>0</v>
      </c>
      <c r="O15" s="328">
        <v>0</v>
      </c>
      <c r="P15" s="328">
        <v>0</v>
      </c>
      <c r="Q15" s="329">
        <v>19</v>
      </c>
      <c r="R15" s="329">
        <v>4</v>
      </c>
      <c r="S15" s="330">
        <f t="shared" si="0"/>
        <v>0</v>
      </c>
      <c r="T15" s="330">
        <f t="shared" si="0"/>
        <v>0</v>
      </c>
      <c r="U15" s="331">
        <f t="shared" si="1"/>
        <v>0</v>
      </c>
      <c r="V15" s="331">
        <f t="shared" si="1"/>
        <v>0</v>
      </c>
    </row>
    <row r="16" spans="1:22" x14ac:dyDescent="0.2">
      <c r="A16" s="326" t="s">
        <v>29</v>
      </c>
      <c r="B16" s="326" t="s">
        <v>4</v>
      </c>
      <c r="C16" s="326" t="s">
        <v>225</v>
      </c>
      <c r="D16" s="326" t="s">
        <v>259</v>
      </c>
      <c r="E16" s="328">
        <v>5</v>
      </c>
      <c r="F16" s="328">
        <v>5</v>
      </c>
      <c r="G16" s="328">
        <v>1</v>
      </c>
      <c r="H16" s="328">
        <v>0</v>
      </c>
      <c r="I16" s="328">
        <v>5</v>
      </c>
      <c r="J16" s="328">
        <v>5</v>
      </c>
      <c r="K16" s="328">
        <v>0</v>
      </c>
      <c r="L16" s="328">
        <v>0</v>
      </c>
      <c r="M16" s="328">
        <v>0</v>
      </c>
      <c r="N16" s="328">
        <v>0</v>
      </c>
      <c r="O16" s="328">
        <v>0</v>
      </c>
      <c r="P16" s="328">
        <v>0</v>
      </c>
      <c r="Q16" s="329">
        <v>11</v>
      </c>
      <c r="R16" s="329">
        <v>10</v>
      </c>
      <c r="S16" s="330">
        <f t="shared" si="0"/>
        <v>0</v>
      </c>
      <c r="T16" s="330">
        <f t="shared" si="0"/>
        <v>0</v>
      </c>
      <c r="U16" s="331">
        <f t="shared" si="1"/>
        <v>0</v>
      </c>
      <c r="V16" s="331">
        <f t="shared" si="1"/>
        <v>0</v>
      </c>
    </row>
    <row r="17" spans="1:22" ht="25.5" x14ac:dyDescent="0.2">
      <c r="A17" s="326" t="s">
        <v>29</v>
      </c>
      <c r="B17" s="326" t="s">
        <v>4</v>
      </c>
      <c r="C17" s="326" t="s">
        <v>225</v>
      </c>
      <c r="D17" s="327" t="s">
        <v>260</v>
      </c>
      <c r="E17" s="328">
        <v>1</v>
      </c>
      <c r="F17" s="328">
        <v>1</v>
      </c>
      <c r="G17" s="328">
        <v>0</v>
      </c>
      <c r="H17" s="328">
        <v>0</v>
      </c>
      <c r="I17" s="328">
        <v>0</v>
      </c>
      <c r="J17" s="328">
        <v>0</v>
      </c>
      <c r="K17" s="328">
        <v>0</v>
      </c>
      <c r="L17" s="328">
        <v>0</v>
      </c>
      <c r="M17" s="328">
        <v>0</v>
      </c>
      <c r="N17" s="328">
        <v>0</v>
      </c>
      <c r="O17" s="328">
        <v>0</v>
      </c>
      <c r="P17" s="328">
        <v>0</v>
      </c>
      <c r="Q17" s="329">
        <v>1</v>
      </c>
      <c r="R17" s="329">
        <v>1</v>
      </c>
      <c r="S17" s="330">
        <f t="shared" si="0"/>
        <v>0</v>
      </c>
      <c r="T17" s="330">
        <f t="shared" si="0"/>
        <v>0</v>
      </c>
      <c r="U17" s="331">
        <f t="shared" si="1"/>
        <v>0</v>
      </c>
      <c r="V17" s="331">
        <f t="shared" si="1"/>
        <v>0</v>
      </c>
    </row>
    <row r="18" spans="1:22" ht="25.5" x14ac:dyDescent="0.2">
      <c r="A18" s="326" t="s">
        <v>29</v>
      </c>
      <c r="B18" s="326" t="s">
        <v>4</v>
      </c>
      <c r="C18" s="326" t="s">
        <v>225</v>
      </c>
      <c r="D18" s="327" t="s">
        <v>261</v>
      </c>
      <c r="E18" s="328">
        <v>22</v>
      </c>
      <c r="F18" s="328">
        <v>14</v>
      </c>
      <c r="G18" s="328">
        <v>12</v>
      </c>
      <c r="H18" s="328">
        <v>10</v>
      </c>
      <c r="I18" s="328">
        <v>10</v>
      </c>
      <c r="J18" s="328">
        <v>8</v>
      </c>
      <c r="K18" s="328">
        <v>1</v>
      </c>
      <c r="L18" s="328">
        <v>1</v>
      </c>
      <c r="M18" s="328">
        <v>0</v>
      </c>
      <c r="N18" s="328">
        <v>0</v>
      </c>
      <c r="O18" s="328">
        <v>0</v>
      </c>
      <c r="P18" s="328">
        <v>0</v>
      </c>
      <c r="Q18" s="329">
        <v>45</v>
      </c>
      <c r="R18" s="329">
        <v>33</v>
      </c>
      <c r="S18" s="330">
        <f t="shared" si="0"/>
        <v>1</v>
      </c>
      <c r="T18" s="330">
        <f t="shared" si="0"/>
        <v>1</v>
      </c>
      <c r="U18" s="331">
        <f t="shared" si="1"/>
        <v>2.2222222222222223</v>
      </c>
      <c r="V18" s="331">
        <f t="shared" si="1"/>
        <v>3.0303030303030303</v>
      </c>
    </row>
    <row r="19" spans="1:22" ht="25.5" x14ac:dyDescent="0.2">
      <c r="A19" s="326" t="s">
        <v>29</v>
      </c>
      <c r="B19" s="326" t="s">
        <v>4</v>
      </c>
      <c r="C19" s="326" t="s">
        <v>225</v>
      </c>
      <c r="D19" s="327" t="s">
        <v>262</v>
      </c>
      <c r="E19" s="328">
        <v>0</v>
      </c>
      <c r="F19" s="328">
        <v>0</v>
      </c>
      <c r="G19" s="328">
        <v>0</v>
      </c>
      <c r="H19" s="328">
        <v>0</v>
      </c>
      <c r="I19" s="328">
        <v>2</v>
      </c>
      <c r="J19" s="328">
        <v>2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9">
        <v>2</v>
      </c>
      <c r="R19" s="329">
        <v>2</v>
      </c>
      <c r="S19" s="330">
        <f t="shared" si="0"/>
        <v>0</v>
      </c>
      <c r="T19" s="330">
        <f t="shared" si="0"/>
        <v>0</v>
      </c>
      <c r="U19" s="331">
        <f t="shared" si="1"/>
        <v>0</v>
      </c>
      <c r="V19" s="331">
        <f t="shared" si="1"/>
        <v>0</v>
      </c>
    </row>
    <row r="20" spans="1:22" x14ac:dyDescent="0.2">
      <c r="A20" s="326" t="s">
        <v>29</v>
      </c>
      <c r="B20" s="326" t="s">
        <v>4</v>
      </c>
      <c r="C20" s="326" t="s">
        <v>225</v>
      </c>
      <c r="D20" s="326" t="s">
        <v>263</v>
      </c>
      <c r="E20" s="328">
        <v>0</v>
      </c>
      <c r="F20" s="328">
        <v>0</v>
      </c>
      <c r="G20" s="328">
        <v>0</v>
      </c>
      <c r="H20" s="328">
        <v>0</v>
      </c>
      <c r="I20" s="328">
        <v>1</v>
      </c>
      <c r="J20" s="328">
        <v>0</v>
      </c>
      <c r="K20" s="328">
        <v>0</v>
      </c>
      <c r="L20" s="328">
        <v>0</v>
      </c>
      <c r="M20" s="328">
        <v>0</v>
      </c>
      <c r="N20" s="328">
        <v>0</v>
      </c>
      <c r="O20" s="328">
        <v>0</v>
      </c>
      <c r="P20" s="328">
        <v>0</v>
      </c>
      <c r="Q20" s="329">
        <v>1</v>
      </c>
      <c r="R20" s="329">
        <v>0</v>
      </c>
      <c r="S20" s="330">
        <f t="shared" si="0"/>
        <v>0</v>
      </c>
      <c r="T20" s="330">
        <f t="shared" si="0"/>
        <v>0</v>
      </c>
      <c r="U20" s="331">
        <f t="shared" si="1"/>
        <v>0</v>
      </c>
      <c r="V20" s="331">
        <v>0</v>
      </c>
    </row>
    <row r="21" spans="1:22" x14ac:dyDescent="0.2">
      <c r="A21" s="326" t="s">
        <v>29</v>
      </c>
      <c r="B21" s="326" t="s">
        <v>4</v>
      </c>
      <c r="C21" s="326" t="s">
        <v>225</v>
      </c>
      <c r="D21" s="326" t="s">
        <v>265</v>
      </c>
      <c r="E21" s="328">
        <v>0</v>
      </c>
      <c r="F21" s="328">
        <v>0</v>
      </c>
      <c r="G21" s="328">
        <v>0</v>
      </c>
      <c r="H21" s="328">
        <v>0</v>
      </c>
      <c r="I21" s="328">
        <v>4</v>
      </c>
      <c r="J21" s="328">
        <v>3</v>
      </c>
      <c r="K21" s="328">
        <v>1</v>
      </c>
      <c r="L21" s="328">
        <v>0</v>
      </c>
      <c r="M21" s="328">
        <v>0</v>
      </c>
      <c r="N21" s="328">
        <v>0</v>
      </c>
      <c r="O21" s="328">
        <v>0</v>
      </c>
      <c r="P21" s="328">
        <v>0</v>
      </c>
      <c r="Q21" s="329">
        <v>5</v>
      </c>
      <c r="R21" s="329">
        <v>3</v>
      </c>
      <c r="S21" s="330">
        <f t="shared" si="0"/>
        <v>1</v>
      </c>
      <c r="T21" s="330">
        <f t="shared" si="0"/>
        <v>0</v>
      </c>
      <c r="U21" s="331">
        <f t="shared" si="1"/>
        <v>20</v>
      </c>
      <c r="V21" s="331">
        <f t="shared" si="1"/>
        <v>0</v>
      </c>
    </row>
    <row r="22" spans="1:22" x14ac:dyDescent="0.2">
      <c r="A22" s="326" t="s">
        <v>29</v>
      </c>
      <c r="B22" s="326" t="s">
        <v>4</v>
      </c>
      <c r="C22" s="326" t="s">
        <v>225</v>
      </c>
      <c r="D22" s="326" t="s">
        <v>266</v>
      </c>
      <c r="E22" s="328">
        <v>2</v>
      </c>
      <c r="F22" s="328">
        <v>2</v>
      </c>
      <c r="G22" s="328">
        <v>2</v>
      </c>
      <c r="H22" s="328">
        <v>2</v>
      </c>
      <c r="I22" s="328">
        <v>0</v>
      </c>
      <c r="J22" s="328">
        <v>0</v>
      </c>
      <c r="K22" s="328">
        <v>0</v>
      </c>
      <c r="L22" s="328">
        <v>0</v>
      </c>
      <c r="M22" s="328">
        <v>0</v>
      </c>
      <c r="N22" s="328">
        <v>0</v>
      </c>
      <c r="O22" s="328">
        <v>0</v>
      </c>
      <c r="P22" s="328">
        <v>0</v>
      </c>
      <c r="Q22" s="329">
        <v>4</v>
      </c>
      <c r="R22" s="329">
        <v>4</v>
      </c>
      <c r="S22" s="330">
        <f t="shared" si="0"/>
        <v>0</v>
      </c>
      <c r="T22" s="330">
        <f t="shared" si="0"/>
        <v>0</v>
      </c>
      <c r="U22" s="331">
        <f t="shared" si="1"/>
        <v>0</v>
      </c>
      <c r="V22" s="331">
        <f t="shared" si="1"/>
        <v>0</v>
      </c>
    </row>
    <row r="23" spans="1:22" ht="25.5" x14ac:dyDescent="0.2">
      <c r="A23" s="326" t="s">
        <v>29</v>
      </c>
      <c r="B23" s="326" t="s">
        <v>4</v>
      </c>
      <c r="C23" s="326" t="s">
        <v>225</v>
      </c>
      <c r="D23" s="327" t="s">
        <v>267</v>
      </c>
      <c r="E23" s="328">
        <v>10</v>
      </c>
      <c r="F23" s="328">
        <v>7</v>
      </c>
      <c r="G23" s="328">
        <v>10</v>
      </c>
      <c r="H23" s="328">
        <v>7</v>
      </c>
      <c r="I23" s="328">
        <v>18</v>
      </c>
      <c r="J23" s="328">
        <v>18</v>
      </c>
      <c r="K23" s="328">
        <v>2</v>
      </c>
      <c r="L23" s="328">
        <v>1</v>
      </c>
      <c r="M23" s="328">
        <v>0</v>
      </c>
      <c r="N23" s="328">
        <v>0</v>
      </c>
      <c r="O23" s="328">
        <v>0</v>
      </c>
      <c r="P23" s="328">
        <v>0</v>
      </c>
      <c r="Q23" s="329">
        <v>40</v>
      </c>
      <c r="R23" s="329">
        <v>33</v>
      </c>
      <c r="S23" s="330">
        <f t="shared" si="0"/>
        <v>2</v>
      </c>
      <c r="T23" s="330">
        <f t="shared" si="0"/>
        <v>1</v>
      </c>
      <c r="U23" s="331">
        <f t="shared" si="1"/>
        <v>5</v>
      </c>
      <c r="V23" s="331">
        <f t="shared" si="1"/>
        <v>3.0303030303030303</v>
      </c>
    </row>
    <row r="24" spans="1:22" ht="25.5" x14ac:dyDescent="0.2">
      <c r="A24" s="326" t="s">
        <v>29</v>
      </c>
      <c r="B24" s="326" t="s">
        <v>4</v>
      </c>
      <c r="C24" s="326" t="s">
        <v>225</v>
      </c>
      <c r="D24" s="327" t="s">
        <v>268</v>
      </c>
      <c r="E24" s="328">
        <v>1</v>
      </c>
      <c r="F24" s="328">
        <v>1</v>
      </c>
      <c r="G24" s="328">
        <v>1</v>
      </c>
      <c r="H24" s="328">
        <v>1</v>
      </c>
      <c r="I24" s="328">
        <v>0</v>
      </c>
      <c r="J24" s="328">
        <v>0</v>
      </c>
      <c r="K24" s="328">
        <v>0</v>
      </c>
      <c r="L24" s="328">
        <v>0</v>
      </c>
      <c r="M24" s="328">
        <v>0</v>
      </c>
      <c r="N24" s="328">
        <v>0</v>
      </c>
      <c r="O24" s="328">
        <v>0</v>
      </c>
      <c r="P24" s="328">
        <v>0</v>
      </c>
      <c r="Q24" s="329">
        <v>2</v>
      </c>
      <c r="R24" s="329">
        <v>2</v>
      </c>
      <c r="S24" s="330">
        <f t="shared" si="0"/>
        <v>0</v>
      </c>
      <c r="T24" s="330">
        <f t="shared" si="0"/>
        <v>0</v>
      </c>
      <c r="U24" s="331">
        <f t="shared" si="1"/>
        <v>0</v>
      </c>
      <c r="V24" s="331">
        <f t="shared" si="1"/>
        <v>0</v>
      </c>
    </row>
    <row r="25" spans="1:22" ht="25.5" x14ac:dyDescent="0.2">
      <c r="A25" s="326" t="s">
        <v>29</v>
      </c>
      <c r="B25" s="326" t="s">
        <v>4</v>
      </c>
      <c r="C25" s="326" t="s">
        <v>225</v>
      </c>
      <c r="D25" s="327" t="s">
        <v>269</v>
      </c>
      <c r="E25" s="328">
        <v>0</v>
      </c>
      <c r="F25" s="328">
        <v>0</v>
      </c>
      <c r="G25" s="328">
        <v>0</v>
      </c>
      <c r="H25" s="328">
        <v>0</v>
      </c>
      <c r="I25" s="328">
        <v>1</v>
      </c>
      <c r="J25" s="328">
        <v>1</v>
      </c>
      <c r="K25" s="328">
        <v>0</v>
      </c>
      <c r="L25" s="328">
        <v>0</v>
      </c>
      <c r="M25" s="328">
        <v>0</v>
      </c>
      <c r="N25" s="328">
        <v>0</v>
      </c>
      <c r="O25" s="328">
        <v>0</v>
      </c>
      <c r="P25" s="328">
        <v>0</v>
      </c>
      <c r="Q25" s="329">
        <v>1</v>
      </c>
      <c r="R25" s="329">
        <v>1</v>
      </c>
      <c r="S25" s="330">
        <f t="shared" si="0"/>
        <v>0</v>
      </c>
      <c r="T25" s="330">
        <f t="shared" si="0"/>
        <v>0</v>
      </c>
      <c r="U25" s="331">
        <f t="shared" si="1"/>
        <v>0</v>
      </c>
      <c r="V25" s="331">
        <f t="shared" si="1"/>
        <v>0</v>
      </c>
    </row>
    <row r="26" spans="1:22" ht="25.5" x14ac:dyDescent="0.2">
      <c r="A26" s="326" t="s">
        <v>29</v>
      </c>
      <c r="B26" s="326" t="s">
        <v>4</v>
      </c>
      <c r="C26" s="326" t="s">
        <v>225</v>
      </c>
      <c r="D26" s="327" t="s">
        <v>270</v>
      </c>
      <c r="E26" s="328">
        <v>2</v>
      </c>
      <c r="F26" s="328">
        <v>2</v>
      </c>
      <c r="G26" s="328">
        <v>0</v>
      </c>
      <c r="H26" s="328">
        <v>0</v>
      </c>
      <c r="I26" s="328">
        <v>0</v>
      </c>
      <c r="J26" s="328">
        <v>0</v>
      </c>
      <c r="K26" s="328">
        <v>0</v>
      </c>
      <c r="L26" s="328">
        <v>0</v>
      </c>
      <c r="M26" s="328">
        <v>0</v>
      </c>
      <c r="N26" s="328">
        <v>0</v>
      </c>
      <c r="O26" s="328">
        <v>0</v>
      </c>
      <c r="P26" s="328">
        <v>0</v>
      </c>
      <c r="Q26" s="329">
        <v>2</v>
      </c>
      <c r="R26" s="329">
        <v>2</v>
      </c>
      <c r="S26" s="330">
        <f t="shared" si="0"/>
        <v>0</v>
      </c>
      <c r="T26" s="330">
        <f t="shared" si="0"/>
        <v>0</v>
      </c>
      <c r="U26" s="331">
        <f t="shared" si="1"/>
        <v>0</v>
      </c>
      <c r="V26" s="331">
        <f t="shared" si="1"/>
        <v>0</v>
      </c>
    </row>
    <row r="27" spans="1:22" ht="38.25" x14ac:dyDescent="0.2">
      <c r="A27" s="326" t="s">
        <v>29</v>
      </c>
      <c r="B27" s="326" t="s">
        <v>4</v>
      </c>
      <c r="C27" s="326" t="s">
        <v>225</v>
      </c>
      <c r="D27" s="327" t="s">
        <v>271</v>
      </c>
      <c r="E27" s="328">
        <v>49</v>
      </c>
      <c r="F27" s="328">
        <v>30</v>
      </c>
      <c r="G27" s="328">
        <v>21</v>
      </c>
      <c r="H27" s="328">
        <v>14</v>
      </c>
      <c r="I27" s="328">
        <v>7</v>
      </c>
      <c r="J27" s="328">
        <v>3</v>
      </c>
      <c r="K27" s="328">
        <v>0</v>
      </c>
      <c r="L27" s="328">
        <v>0</v>
      </c>
      <c r="M27" s="328">
        <v>0</v>
      </c>
      <c r="N27" s="328">
        <v>0</v>
      </c>
      <c r="O27" s="328">
        <v>0</v>
      </c>
      <c r="P27" s="328">
        <v>0</v>
      </c>
      <c r="Q27" s="329">
        <v>77</v>
      </c>
      <c r="R27" s="329">
        <v>47</v>
      </c>
      <c r="S27" s="330">
        <f t="shared" si="0"/>
        <v>0</v>
      </c>
      <c r="T27" s="330">
        <f t="shared" si="0"/>
        <v>0</v>
      </c>
      <c r="U27" s="331">
        <f t="shared" si="1"/>
        <v>0</v>
      </c>
      <c r="V27" s="331">
        <f t="shared" si="1"/>
        <v>0</v>
      </c>
    </row>
    <row r="28" spans="1:22" ht="25.5" x14ac:dyDescent="0.2">
      <c r="A28" s="326" t="s">
        <v>29</v>
      </c>
      <c r="B28" s="326" t="s">
        <v>4</v>
      </c>
      <c r="C28" s="326" t="s">
        <v>225</v>
      </c>
      <c r="D28" s="327" t="s">
        <v>272</v>
      </c>
      <c r="E28" s="328">
        <v>0</v>
      </c>
      <c r="F28" s="328">
        <v>0</v>
      </c>
      <c r="G28" s="328">
        <v>0</v>
      </c>
      <c r="H28" s="328">
        <v>0</v>
      </c>
      <c r="I28" s="328">
        <v>2</v>
      </c>
      <c r="J28" s="328">
        <v>2</v>
      </c>
      <c r="K28" s="328">
        <v>0</v>
      </c>
      <c r="L28" s="328">
        <v>0</v>
      </c>
      <c r="M28" s="328">
        <v>0</v>
      </c>
      <c r="N28" s="328">
        <v>0</v>
      </c>
      <c r="O28" s="328">
        <v>0</v>
      </c>
      <c r="P28" s="328">
        <v>0</v>
      </c>
      <c r="Q28" s="329">
        <v>2</v>
      </c>
      <c r="R28" s="329">
        <v>2</v>
      </c>
      <c r="S28" s="330">
        <f t="shared" si="0"/>
        <v>0</v>
      </c>
      <c r="T28" s="330">
        <f t="shared" si="0"/>
        <v>0</v>
      </c>
      <c r="U28" s="331">
        <f t="shared" si="1"/>
        <v>0</v>
      </c>
      <c r="V28" s="331">
        <f t="shared" si="1"/>
        <v>0</v>
      </c>
    </row>
    <row r="29" spans="1:22" ht="25.5" x14ac:dyDescent="0.2">
      <c r="A29" s="326" t="s">
        <v>29</v>
      </c>
      <c r="B29" s="326" t="s">
        <v>4</v>
      </c>
      <c r="C29" s="326" t="s">
        <v>225</v>
      </c>
      <c r="D29" s="327" t="s">
        <v>273</v>
      </c>
      <c r="E29" s="328">
        <v>0</v>
      </c>
      <c r="F29" s="328">
        <v>0</v>
      </c>
      <c r="G29" s="328">
        <v>1</v>
      </c>
      <c r="H29" s="328">
        <v>1</v>
      </c>
      <c r="I29" s="328">
        <v>0</v>
      </c>
      <c r="J29" s="328">
        <v>0</v>
      </c>
      <c r="K29" s="328">
        <v>2</v>
      </c>
      <c r="L29" s="328">
        <v>1</v>
      </c>
      <c r="M29" s="328">
        <v>0</v>
      </c>
      <c r="N29" s="328">
        <v>0</v>
      </c>
      <c r="O29" s="328">
        <v>0</v>
      </c>
      <c r="P29" s="328">
        <v>0</v>
      </c>
      <c r="Q29" s="329">
        <v>3</v>
      </c>
      <c r="R29" s="329">
        <v>2</v>
      </c>
      <c r="S29" s="330">
        <f t="shared" si="0"/>
        <v>2</v>
      </c>
      <c r="T29" s="330">
        <f t="shared" si="0"/>
        <v>1</v>
      </c>
      <c r="U29" s="331">
        <f t="shared" si="1"/>
        <v>66.666666666666657</v>
      </c>
      <c r="V29" s="331">
        <f t="shared" si="1"/>
        <v>50</v>
      </c>
    </row>
    <row r="30" spans="1:22" x14ac:dyDescent="0.2">
      <c r="A30" s="326" t="s">
        <v>29</v>
      </c>
      <c r="B30" s="326" t="s">
        <v>4</v>
      </c>
      <c r="C30" s="326" t="s">
        <v>225</v>
      </c>
      <c r="D30" s="326" t="s">
        <v>274</v>
      </c>
      <c r="E30" s="328">
        <v>15</v>
      </c>
      <c r="F30" s="328">
        <v>9</v>
      </c>
      <c r="G30" s="328">
        <v>12</v>
      </c>
      <c r="H30" s="328">
        <v>10</v>
      </c>
      <c r="I30" s="328">
        <v>2</v>
      </c>
      <c r="J30" s="328">
        <v>2</v>
      </c>
      <c r="K30" s="328">
        <v>0</v>
      </c>
      <c r="L30" s="328">
        <v>0</v>
      </c>
      <c r="M30" s="328">
        <v>0</v>
      </c>
      <c r="N30" s="328">
        <v>0</v>
      </c>
      <c r="O30" s="328">
        <v>0</v>
      </c>
      <c r="P30" s="328">
        <v>0</v>
      </c>
      <c r="Q30" s="329">
        <v>29</v>
      </c>
      <c r="R30" s="329">
        <v>21</v>
      </c>
      <c r="S30" s="330">
        <f t="shared" si="0"/>
        <v>0</v>
      </c>
      <c r="T30" s="330">
        <f t="shared" si="0"/>
        <v>0</v>
      </c>
      <c r="U30" s="331">
        <f t="shared" si="1"/>
        <v>0</v>
      </c>
      <c r="V30" s="331">
        <f t="shared" si="1"/>
        <v>0</v>
      </c>
    </row>
    <row r="31" spans="1:22" x14ac:dyDescent="0.2">
      <c r="A31" s="326" t="s">
        <v>29</v>
      </c>
      <c r="B31" s="326" t="s">
        <v>4</v>
      </c>
      <c r="C31" s="326" t="s">
        <v>225</v>
      </c>
      <c r="D31" s="326" t="s">
        <v>275</v>
      </c>
      <c r="E31" s="328">
        <v>7</v>
      </c>
      <c r="F31" s="328">
        <v>2</v>
      </c>
      <c r="G31" s="328">
        <v>5</v>
      </c>
      <c r="H31" s="328">
        <v>3</v>
      </c>
      <c r="I31" s="328">
        <v>7</v>
      </c>
      <c r="J31" s="328">
        <v>4</v>
      </c>
      <c r="K31" s="328">
        <v>0</v>
      </c>
      <c r="L31" s="328">
        <v>0</v>
      </c>
      <c r="M31" s="328">
        <v>0</v>
      </c>
      <c r="N31" s="328">
        <v>0</v>
      </c>
      <c r="O31" s="328">
        <v>0</v>
      </c>
      <c r="P31" s="328">
        <v>0</v>
      </c>
      <c r="Q31" s="329">
        <v>19</v>
      </c>
      <c r="R31" s="329">
        <v>9</v>
      </c>
      <c r="S31" s="330">
        <f t="shared" si="0"/>
        <v>0</v>
      </c>
      <c r="T31" s="330">
        <f t="shared" si="0"/>
        <v>0</v>
      </c>
      <c r="U31" s="331">
        <f t="shared" si="1"/>
        <v>0</v>
      </c>
      <c r="V31" s="331">
        <f t="shared" si="1"/>
        <v>0</v>
      </c>
    </row>
    <row r="32" spans="1:22" x14ac:dyDescent="0.2">
      <c r="A32" s="326" t="s">
        <v>29</v>
      </c>
      <c r="B32" s="326" t="s">
        <v>4</v>
      </c>
      <c r="C32" s="326" t="s">
        <v>225</v>
      </c>
      <c r="D32" s="326" t="s">
        <v>277</v>
      </c>
      <c r="E32" s="328">
        <v>4</v>
      </c>
      <c r="F32" s="328">
        <v>1</v>
      </c>
      <c r="G32" s="328">
        <v>2</v>
      </c>
      <c r="H32" s="328">
        <v>0</v>
      </c>
      <c r="I32" s="328">
        <v>1</v>
      </c>
      <c r="J32" s="328">
        <v>0</v>
      </c>
      <c r="K32" s="328">
        <v>0</v>
      </c>
      <c r="L32" s="328">
        <v>0</v>
      </c>
      <c r="M32" s="328">
        <v>0</v>
      </c>
      <c r="N32" s="328">
        <v>0</v>
      </c>
      <c r="O32" s="328">
        <v>0</v>
      </c>
      <c r="P32" s="328">
        <v>0</v>
      </c>
      <c r="Q32" s="329">
        <v>7</v>
      </c>
      <c r="R32" s="329">
        <v>1</v>
      </c>
      <c r="S32" s="330">
        <f t="shared" si="0"/>
        <v>0</v>
      </c>
      <c r="T32" s="330">
        <f t="shared" si="0"/>
        <v>0</v>
      </c>
      <c r="U32" s="331">
        <f t="shared" si="1"/>
        <v>0</v>
      </c>
      <c r="V32" s="331">
        <f t="shared" si="1"/>
        <v>0</v>
      </c>
    </row>
    <row r="33" spans="1:22" x14ac:dyDescent="0.2">
      <c r="A33" s="326" t="s">
        <v>29</v>
      </c>
      <c r="B33" s="326" t="s">
        <v>4</v>
      </c>
      <c r="C33" s="326" t="s">
        <v>225</v>
      </c>
      <c r="D33" s="326" t="s">
        <v>278</v>
      </c>
      <c r="E33" s="328">
        <v>0</v>
      </c>
      <c r="F33" s="328">
        <v>0</v>
      </c>
      <c r="G33" s="328">
        <v>0</v>
      </c>
      <c r="H33" s="328">
        <v>0</v>
      </c>
      <c r="I33" s="328">
        <v>1</v>
      </c>
      <c r="J33" s="328">
        <v>1</v>
      </c>
      <c r="K33" s="328">
        <v>0</v>
      </c>
      <c r="L33" s="328">
        <v>0</v>
      </c>
      <c r="M33" s="328">
        <v>0</v>
      </c>
      <c r="N33" s="328">
        <v>0</v>
      </c>
      <c r="O33" s="328">
        <v>0</v>
      </c>
      <c r="P33" s="328">
        <v>0</v>
      </c>
      <c r="Q33" s="329">
        <v>1</v>
      </c>
      <c r="R33" s="329">
        <v>1</v>
      </c>
      <c r="S33" s="330">
        <f t="shared" si="0"/>
        <v>0</v>
      </c>
      <c r="T33" s="330">
        <f t="shared" si="0"/>
        <v>0</v>
      </c>
      <c r="U33" s="331">
        <f t="shared" si="1"/>
        <v>0</v>
      </c>
      <c r="V33" s="331">
        <f t="shared" si="1"/>
        <v>0</v>
      </c>
    </row>
    <row r="34" spans="1:22" x14ac:dyDescent="0.2">
      <c r="A34" s="326" t="s">
        <v>29</v>
      </c>
      <c r="B34" s="326" t="s">
        <v>4</v>
      </c>
      <c r="C34" s="326" t="s">
        <v>225</v>
      </c>
      <c r="D34" s="326" t="s">
        <v>506</v>
      </c>
      <c r="E34" s="328">
        <v>1</v>
      </c>
      <c r="F34" s="328">
        <v>1</v>
      </c>
      <c r="G34" s="328">
        <v>0</v>
      </c>
      <c r="H34" s="328">
        <v>0</v>
      </c>
      <c r="I34" s="328">
        <v>0</v>
      </c>
      <c r="J34" s="328">
        <v>0</v>
      </c>
      <c r="K34" s="328">
        <v>0</v>
      </c>
      <c r="L34" s="328">
        <v>0</v>
      </c>
      <c r="M34" s="328">
        <v>0</v>
      </c>
      <c r="N34" s="328">
        <v>0</v>
      </c>
      <c r="O34" s="328">
        <v>0</v>
      </c>
      <c r="P34" s="328">
        <v>0</v>
      </c>
      <c r="Q34" s="329">
        <v>1</v>
      </c>
      <c r="R34" s="329">
        <v>1</v>
      </c>
      <c r="S34" s="330">
        <f t="shared" si="0"/>
        <v>0</v>
      </c>
      <c r="T34" s="330">
        <f t="shared" si="0"/>
        <v>0</v>
      </c>
      <c r="U34" s="331">
        <f t="shared" si="1"/>
        <v>0</v>
      </c>
      <c r="V34" s="331">
        <f t="shared" si="1"/>
        <v>0</v>
      </c>
    </row>
    <row r="35" spans="1:22" x14ac:dyDescent="0.2">
      <c r="A35" s="326" t="s">
        <v>29</v>
      </c>
      <c r="B35" s="326" t="s">
        <v>4</v>
      </c>
      <c r="C35" s="326" t="s">
        <v>225</v>
      </c>
      <c r="D35" s="326" t="s">
        <v>279</v>
      </c>
      <c r="E35" s="328">
        <v>0</v>
      </c>
      <c r="F35" s="328">
        <v>0</v>
      </c>
      <c r="G35" s="328">
        <v>0</v>
      </c>
      <c r="H35" s="328">
        <v>0</v>
      </c>
      <c r="I35" s="328">
        <v>1</v>
      </c>
      <c r="J35" s="328">
        <v>0</v>
      </c>
      <c r="K35" s="328">
        <v>0</v>
      </c>
      <c r="L35" s="328">
        <v>0</v>
      </c>
      <c r="M35" s="328">
        <v>0</v>
      </c>
      <c r="N35" s="328">
        <v>0</v>
      </c>
      <c r="O35" s="328">
        <v>0</v>
      </c>
      <c r="P35" s="328">
        <v>0</v>
      </c>
      <c r="Q35" s="329">
        <v>1</v>
      </c>
      <c r="R35" s="329">
        <v>0</v>
      </c>
      <c r="S35" s="330">
        <f t="shared" si="0"/>
        <v>0</v>
      </c>
      <c r="T35" s="330">
        <f t="shared" si="0"/>
        <v>0</v>
      </c>
      <c r="U35" s="331">
        <f t="shared" si="1"/>
        <v>0</v>
      </c>
      <c r="V35" s="331">
        <v>0</v>
      </c>
    </row>
    <row r="36" spans="1:22" ht="25.5" x14ac:dyDescent="0.2">
      <c r="A36" s="326" t="s">
        <v>29</v>
      </c>
      <c r="B36" s="326" t="s">
        <v>4</v>
      </c>
      <c r="C36" s="326" t="s">
        <v>225</v>
      </c>
      <c r="D36" s="327" t="s">
        <v>280</v>
      </c>
      <c r="E36" s="328">
        <v>0</v>
      </c>
      <c r="F36" s="328">
        <v>0</v>
      </c>
      <c r="G36" s="328">
        <v>1</v>
      </c>
      <c r="H36" s="328">
        <v>0</v>
      </c>
      <c r="I36" s="328">
        <v>0</v>
      </c>
      <c r="J36" s="328">
        <v>0</v>
      </c>
      <c r="K36" s="328">
        <v>0</v>
      </c>
      <c r="L36" s="328">
        <v>0</v>
      </c>
      <c r="M36" s="328">
        <v>0</v>
      </c>
      <c r="N36" s="328">
        <v>0</v>
      </c>
      <c r="O36" s="328">
        <v>0</v>
      </c>
      <c r="P36" s="328">
        <v>0</v>
      </c>
      <c r="Q36" s="329">
        <v>1</v>
      </c>
      <c r="R36" s="329">
        <v>0</v>
      </c>
      <c r="S36" s="330">
        <f t="shared" si="0"/>
        <v>0</v>
      </c>
      <c r="T36" s="330">
        <f t="shared" si="0"/>
        <v>0</v>
      </c>
      <c r="U36" s="331">
        <f t="shared" si="1"/>
        <v>0</v>
      </c>
      <c r="V36" s="331">
        <v>0</v>
      </c>
    </row>
    <row r="37" spans="1:22" ht="25.5" x14ac:dyDescent="0.2">
      <c r="A37" s="326" t="s">
        <v>29</v>
      </c>
      <c r="B37" s="326" t="s">
        <v>4</v>
      </c>
      <c r="C37" s="326" t="s">
        <v>225</v>
      </c>
      <c r="D37" s="327" t="s">
        <v>281</v>
      </c>
      <c r="E37" s="328">
        <v>3</v>
      </c>
      <c r="F37" s="328">
        <v>2</v>
      </c>
      <c r="G37" s="328">
        <v>1</v>
      </c>
      <c r="H37" s="328">
        <v>1</v>
      </c>
      <c r="I37" s="328">
        <v>1</v>
      </c>
      <c r="J37" s="328">
        <v>1</v>
      </c>
      <c r="K37" s="328">
        <v>0</v>
      </c>
      <c r="L37" s="328">
        <v>0</v>
      </c>
      <c r="M37" s="328">
        <v>0</v>
      </c>
      <c r="N37" s="328">
        <v>0</v>
      </c>
      <c r="O37" s="328">
        <v>0</v>
      </c>
      <c r="P37" s="328">
        <v>0</v>
      </c>
      <c r="Q37" s="329">
        <v>5</v>
      </c>
      <c r="R37" s="329">
        <v>4</v>
      </c>
      <c r="S37" s="330">
        <f t="shared" si="0"/>
        <v>0</v>
      </c>
      <c r="T37" s="330">
        <f t="shared" si="0"/>
        <v>0</v>
      </c>
      <c r="U37" s="331">
        <f t="shared" si="1"/>
        <v>0</v>
      </c>
      <c r="V37" s="331">
        <f t="shared" si="1"/>
        <v>0</v>
      </c>
    </row>
    <row r="38" spans="1:22" ht="25.5" x14ac:dyDescent="0.2">
      <c r="A38" s="326" t="s">
        <v>29</v>
      </c>
      <c r="B38" s="326" t="s">
        <v>4</v>
      </c>
      <c r="C38" s="326" t="s">
        <v>225</v>
      </c>
      <c r="D38" s="327" t="s">
        <v>89</v>
      </c>
      <c r="E38" s="328">
        <v>82</v>
      </c>
      <c r="F38" s="328">
        <v>19</v>
      </c>
      <c r="G38" s="328">
        <v>66</v>
      </c>
      <c r="H38" s="328">
        <v>20</v>
      </c>
      <c r="I38" s="328">
        <v>36</v>
      </c>
      <c r="J38" s="328">
        <v>9</v>
      </c>
      <c r="K38" s="328">
        <v>9</v>
      </c>
      <c r="L38" s="328">
        <v>2</v>
      </c>
      <c r="M38" s="328">
        <v>2</v>
      </c>
      <c r="N38" s="328">
        <v>0</v>
      </c>
      <c r="O38" s="328">
        <v>0</v>
      </c>
      <c r="P38" s="328">
        <v>0</v>
      </c>
      <c r="Q38" s="329">
        <v>195</v>
      </c>
      <c r="R38" s="329">
        <v>50</v>
      </c>
      <c r="S38" s="330">
        <f t="shared" si="0"/>
        <v>11</v>
      </c>
      <c r="T38" s="330">
        <f t="shared" si="0"/>
        <v>2</v>
      </c>
      <c r="U38" s="331">
        <f t="shared" si="1"/>
        <v>5.6410256410256414</v>
      </c>
      <c r="V38" s="331">
        <f t="shared" si="1"/>
        <v>4</v>
      </c>
    </row>
    <row r="39" spans="1:22" ht="25.5" x14ac:dyDescent="0.2">
      <c r="A39" s="326" t="s">
        <v>29</v>
      </c>
      <c r="B39" s="326" t="s">
        <v>4</v>
      </c>
      <c r="C39" s="326" t="s">
        <v>225</v>
      </c>
      <c r="D39" s="327" t="s">
        <v>282</v>
      </c>
      <c r="E39" s="328">
        <v>5</v>
      </c>
      <c r="F39" s="328">
        <v>3</v>
      </c>
      <c r="G39" s="328">
        <v>3</v>
      </c>
      <c r="H39" s="328">
        <v>3</v>
      </c>
      <c r="I39" s="328">
        <v>3</v>
      </c>
      <c r="J39" s="328">
        <v>2</v>
      </c>
      <c r="K39" s="328">
        <v>0</v>
      </c>
      <c r="L39" s="328">
        <v>0</v>
      </c>
      <c r="M39" s="328">
        <v>2</v>
      </c>
      <c r="N39" s="328">
        <v>2</v>
      </c>
      <c r="O39" s="328">
        <v>0</v>
      </c>
      <c r="P39" s="328">
        <v>0</v>
      </c>
      <c r="Q39" s="329">
        <v>13</v>
      </c>
      <c r="R39" s="329">
        <v>10</v>
      </c>
      <c r="S39" s="330">
        <f t="shared" si="0"/>
        <v>2</v>
      </c>
      <c r="T39" s="330">
        <f t="shared" si="0"/>
        <v>2</v>
      </c>
      <c r="U39" s="331">
        <f t="shared" si="1"/>
        <v>15.384615384615385</v>
      </c>
      <c r="V39" s="331">
        <f t="shared" si="1"/>
        <v>20</v>
      </c>
    </row>
    <row r="40" spans="1:22" ht="38.25" x14ac:dyDescent="0.2">
      <c r="A40" s="326" t="s">
        <v>29</v>
      </c>
      <c r="B40" s="326" t="s">
        <v>4</v>
      </c>
      <c r="C40" s="326" t="s">
        <v>225</v>
      </c>
      <c r="D40" s="327" t="s">
        <v>313</v>
      </c>
      <c r="E40" s="328">
        <v>3</v>
      </c>
      <c r="F40" s="328">
        <v>2</v>
      </c>
      <c r="G40" s="328">
        <v>0</v>
      </c>
      <c r="H40" s="328">
        <v>0</v>
      </c>
      <c r="I40" s="328">
        <v>0</v>
      </c>
      <c r="J40" s="328">
        <v>0</v>
      </c>
      <c r="K40" s="328">
        <v>0</v>
      </c>
      <c r="L40" s="328">
        <v>0</v>
      </c>
      <c r="M40" s="328">
        <v>0</v>
      </c>
      <c r="N40" s="328">
        <v>0</v>
      </c>
      <c r="O40" s="328">
        <v>0</v>
      </c>
      <c r="P40" s="328">
        <v>0</v>
      </c>
      <c r="Q40" s="329">
        <v>3</v>
      </c>
      <c r="R40" s="329">
        <v>2</v>
      </c>
      <c r="S40" s="330">
        <f t="shared" si="0"/>
        <v>0</v>
      </c>
      <c r="T40" s="330">
        <f t="shared" si="0"/>
        <v>0</v>
      </c>
      <c r="U40" s="331">
        <f t="shared" si="1"/>
        <v>0</v>
      </c>
      <c r="V40" s="331">
        <f t="shared" si="1"/>
        <v>0</v>
      </c>
    </row>
    <row r="41" spans="1:22" ht="25.5" x14ac:dyDescent="0.2">
      <c r="A41" s="326" t="s">
        <v>29</v>
      </c>
      <c r="B41" s="326" t="s">
        <v>4</v>
      </c>
      <c r="C41" s="326" t="s">
        <v>225</v>
      </c>
      <c r="D41" s="327" t="s">
        <v>283</v>
      </c>
      <c r="E41" s="328">
        <v>13</v>
      </c>
      <c r="F41" s="328">
        <v>8</v>
      </c>
      <c r="G41" s="328">
        <v>6</v>
      </c>
      <c r="H41" s="328">
        <v>3</v>
      </c>
      <c r="I41" s="328">
        <v>12</v>
      </c>
      <c r="J41" s="328">
        <v>7</v>
      </c>
      <c r="K41" s="328">
        <v>3</v>
      </c>
      <c r="L41" s="328">
        <v>1</v>
      </c>
      <c r="M41" s="328">
        <v>0</v>
      </c>
      <c r="N41" s="328">
        <v>0</v>
      </c>
      <c r="O41" s="328">
        <v>0</v>
      </c>
      <c r="P41" s="328">
        <v>0</v>
      </c>
      <c r="Q41" s="329">
        <v>34</v>
      </c>
      <c r="R41" s="329">
        <v>19</v>
      </c>
      <c r="S41" s="330">
        <f t="shared" si="0"/>
        <v>3</v>
      </c>
      <c r="T41" s="330">
        <f t="shared" si="0"/>
        <v>1</v>
      </c>
      <c r="U41" s="331">
        <f t="shared" si="1"/>
        <v>8.8235294117647065</v>
      </c>
      <c r="V41" s="331">
        <f t="shared" si="1"/>
        <v>5.2631578947368416</v>
      </c>
    </row>
    <row r="42" spans="1:22" ht="38.25" x14ac:dyDescent="0.2">
      <c r="A42" s="326" t="s">
        <v>29</v>
      </c>
      <c r="B42" s="326" t="s">
        <v>4</v>
      </c>
      <c r="C42" s="326" t="s">
        <v>225</v>
      </c>
      <c r="D42" s="327" t="s">
        <v>284</v>
      </c>
      <c r="E42" s="328">
        <v>3</v>
      </c>
      <c r="F42" s="328">
        <v>2</v>
      </c>
      <c r="G42" s="328">
        <v>1</v>
      </c>
      <c r="H42" s="328">
        <v>0</v>
      </c>
      <c r="I42" s="328">
        <v>0</v>
      </c>
      <c r="J42" s="328">
        <v>0</v>
      </c>
      <c r="K42" s="328">
        <v>1</v>
      </c>
      <c r="L42" s="328">
        <v>1</v>
      </c>
      <c r="M42" s="328">
        <v>0</v>
      </c>
      <c r="N42" s="328">
        <v>0</v>
      </c>
      <c r="O42" s="328">
        <v>0</v>
      </c>
      <c r="P42" s="328">
        <v>0</v>
      </c>
      <c r="Q42" s="329">
        <v>5</v>
      </c>
      <c r="R42" s="329">
        <v>3</v>
      </c>
      <c r="S42" s="330">
        <f t="shared" si="0"/>
        <v>1</v>
      </c>
      <c r="T42" s="330">
        <f t="shared" si="0"/>
        <v>1</v>
      </c>
      <c r="U42" s="331">
        <f t="shared" si="1"/>
        <v>20</v>
      </c>
      <c r="V42" s="331">
        <f t="shared" si="1"/>
        <v>33.333333333333329</v>
      </c>
    </row>
    <row r="43" spans="1:22" ht="38.25" x14ac:dyDescent="0.2">
      <c r="A43" s="326" t="s">
        <v>29</v>
      </c>
      <c r="B43" s="326" t="s">
        <v>4</v>
      </c>
      <c r="C43" s="326" t="s">
        <v>225</v>
      </c>
      <c r="D43" s="327" t="s">
        <v>285</v>
      </c>
      <c r="E43" s="328">
        <v>3</v>
      </c>
      <c r="F43" s="328">
        <v>3</v>
      </c>
      <c r="G43" s="328">
        <v>2</v>
      </c>
      <c r="H43" s="328">
        <v>1</v>
      </c>
      <c r="I43" s="328">
        <v>2</v>
      </c>
      <c r="J43" s="328">
        <v>2</v>
      </c>
      <c r="K43" s="328">
        <v>0</v>
      </c>
      <c r="L43" s="328">
        <v>0</v>
      </c>
      <c r="M43" s="328">
        <v>0</v>
      </c>
      <c r="N43" s="328">
        <v>0</v>
      </c>
      <c r="O43" s="328">
        <v>0</v>
      </c>
      <c r="P43" s="328">
        <v>0</v>
      </c>
      <c r="Q43" s="329">
        <v>7</v>
      </c>
      <c r="R43" s="329">
        <v>6</v>
      </c>
      <c r="S43" s="330">
        <f t="shared" si="0"/>
        <v>0</v>
      </c>
      <c r="T43" s="330">
        <f t="shared" si="0"/>
        <v>0</v>
      </c>
      <c r="U43" s="331">
        <f t="shared" si="1"/>
        <v>0</v>
      </c>
      <c r="V43" s="331">
        <f t="shared" si="1"/>
        <v>0</v>
      </c>
    </row>
    <row r="44" spans="1:22" ht="38.25" x14ac:dyDescent="0.2">
      <c r="A44" s="326" t="s">
        <v>29</v>
      </c>
      <c r="B44" s="326" t="s">
        <v>4</v>
      </c>
      <c r="C44" s="326" t="s">
        <v>225</v>
      </c>
      <c r="D44" s="327" t="s">
        <v>286</v>
      </c>
      <c r="E44" s="328">
        <v>6</v>
      </c>
      <c r="F44" s="328">
        <v>5</v>
      </c>
      <c r="G44" s="328">
        <v>6</v>
      </c>
      <c r="H44" s="328">
        <v>4</v>
      </c>
      <c r="I44" s="328">
        <v>1</v>
      </c>
      <c r="J44" s="328">
        <v>1</v>
      </c>
      <c r="K44" s="328">
        <v>0</v>
      </c>
      <c r="L44" s="328">
        <v>0</v>
      </c>
      <c r="M44" s="328">
        <v>0</v>
      </c>
      <c r="N44" s="328">
        <v>0</v>
      </c>
      <c r="O44" s="328">
        <v>0</v>
      </c>
      <c r="P44" s="328">
        <v>0</v>
      </c>
      <c r="Q44" s="329">
        <v>13</v>
      </c>
      <c r="R44" s="329">
        <v>10</v>
      </c>
      <c r="S44" s="330">
        <f t="shared" si="0"/>
        <v>0</v>
      </c>
      <c r="T44" s="330">
        <f t="shared" si="0"/>
        <v>0</v>
      </c>
      <c r="U44" s="331">
        <f t="shared" si="1"/>
        <v>0</v>
      </c>
      <c r="V44" s="331">
        <f t="shared" si="1"/>
        <v>0</v>
      </c>
    </row>
    <row r="45" spans="1:22" ht="38.25" x14ac:dyDescent="0.2">
      <c r="A45" s="326" t="s">
        <v>29</v>
      </c>
      <c r="B45" s="326" t="s">
        <v>4</v>
      </c>
      <c r="C45" s="326" t="s">
        <v>225</v>
      </c>
      <c r="D45" s="327" t="s">
        <v>287</v>
      </c>
      <c r="E45" s="328">
        <v>10</v>
      </c>
      <c r="F45" s="328">
        <v>9</v>
      </c>
      <c r="G45" s="328">
        <v>10</v>
      </c>
      <c r="H45" s="328">
        <v>9</v>
      </c>
      <c r="I45" s="328">
        <v>12</v>
      </c>
      <c r="J45" s="328">
        <v>10</v>
      </c>
      <c r="K45" s="328">
        <v>0</v>
      </c>
      <c r="L45" s="328">
        <v>0</v>
      </c>
      <c r="M45" s="328">
        <v>0</v>
      </c>
      <c r="N45" s="328">
        <v>0</v>
      </c>
      <c r="O45" s="328">
        <v>0</v>
      </c>
      <c r="P45" s="328">
        <v>0</v>
      </c>
      <c r="Q45" s="329">
        <v>32</v>
      </c>
      <c r="R45" s="329">
        <v>28</v>
      </c>
      <c r="S45" s="330">
        <f t="shared" si="0"/>
        <v>0</v>
      </c>
      <c r="T45" s="330">
        <f t="shared" si="0"/>
        <v>0</v>
      </c>
      <c r="U45" s="331">
        <f t="shared" si="1"/>
        <v>0</v>
      </c>
      <c r="V45" s="331">
        <f t="shared" si="1"/>
        <v>0</v>
      </c>
    </row>
    <row r="46" spans="1:22" ht="38.25" x14ac:dyDescent="0.2">
      <c r="A46" s="326" t="s">
        <v>29</v>
      </c>
      <c r="B46" s="326" t="s">
        <v>4</v>
      </c>
      <c r="C46" s="326" t="s">
        <v>225</v>
      </c>
      <c r="D46" s="327" t="s">
        <v>288</v>
      </c>
      <c r="E46" s="328">
        <v>11</v>
      </c>
      <c r="F46" s="328">
        <v>6</v>
      </c>
      <c r="G46" s="328">
        <v>8</v>
      </c>
      <c r="H46" s="328">
        <v>3</v>
      </c>
      <c r="I46" s="328">
        <v>3</v>
      </c>
      <c r="J46" s="328">
        <v>0</v>
      </c>
      <c r="K46" s="328">
        <v>0</v>
      </c>
      <c r="L46" s="328">
        <v>0</v>
      </c>
      <c r="M46" s="328">
        <v>1</v>
      </c>
      <c r="N46" s="328">
        <v>0</v>
      </c>
      <c r="O46" s="328">
        <v>0</v>
      </c>
      <c r="P46" s="328">
        <v>0</v>
      </c>
      <c r="Q46" s="329">
        <v>23</v>
      </c>
      <c r="R46" s="329">
        <v>9</v>
      </c>
      <c r="S46" s="330">
        <f t="shared" si="0"/>
        <v>1</v>
      </c>
      <c r="T46" s="330">
        <f t="shared" si="0"/>
        <v>0</v>
      </c>
      <c r="U46" s="331">
        <f t="shared" si="1"/>
        <v>4.3478260869565215</v>
      </c>
      <c r="V46" s="331">
        <f t="shared" si="1"/>
        <v>0</v>
      </c>
    </row>
    <row r="47" spans="1:22" ht="25.5" x14ac:dyDescent="0.2">
      <c r="A47" s="326" t="s">
        <v>29</v>
      </c>
      <c r="B47" s="326" t="s">
        <v>4</v>
      </c>
      <c r="C47" s="326" t="s">
        <v>225</v>
      </c>
      <c r="D47" s="327" t="s">
        <v>289</v>
      </c>
      <c r="E47" s="328">
        <v>0</v>
      </c>
      <c r="F47" s="328">
        <v>0</v>
      </c>
      <c r="G47" s="328">
        <v>1</v>
      </c>
      <c r="H47" s="328">
        <v>1</v>
      </c>
      <c r="I47" s="328">
        <v>0</v>
      </c>
      <c r="J47" s="328">
        <v>0</v>
      </c>
      <c r="K47" s="328">
        <v>0</v>
      </c>
      <c r="L47" s="328">
        <v>0</v>
      </c>
      <c r="M47" s="328">
        <v>0</v>
      </c>
      <c r="N47" s="328">
        <v>0</v>
      </c>
      <c r="O47" s="328">
        <v>0</v>
      </c>
      <c r="P47" s="328">
        <v>0</v>
      </c>
      <c r="Q47" s="329">
        <v>1</v>
      </c>
      <c r="R47" s="329">
        <v>1</v>
      </c>
      <c r="S47" s="330">
        <f t="shared" si="0"/>
        <v>0</v>
      </c>
      <c r="T47" s="330">
        <f t="shared" si="0"/>
        <v>0</v>
      </c>
      <c r="U47" s="331">
        <f t="shared" si="1"/>
        <v>0</v>
      </c>
      <c r="V47" s="331">
        <f t="shared" si="1"/>
        <v>0</v>
      </c>
    </row>
    <row r="48" spans="1:22" ht="25.5" x14ac:dyDescent="0.2">
      <c r="A48" s="326" t="s">
        <v>29</v>
      </c>
      <c r="B48" s="326" t="s">
        <v>4</v>
      </c>
      <c r="C48" s="326" t="s">
        <v>225</v>
      </c>
      <c r="D48" s="327" t="s">
        <v>290</v>
      </c>
      <c r="E48" s="328">
        <v>1</v>
      </c>
      <c r="F48" s="328">
        <v>0</v>
      </c>
      <c r="G48" s="328">
        <v>0</v>
      </c>
      <c r="H48" s="328">
        <v>0</v>
      </c>
      <c r="I48" s="328">
        <v>5</v>
      </c>
      <c r="J48" s="328">
        <v>2</v>
      </c>
      <c r="K48" s="328">
        <v>1</v>
      </c>
      <c r="L48" s="328">
        <v>1</v>
      </c>
      <c r="M48" s="328">
        <v>0</v>
      </c>
      <c r="N48" s="328">
        <v>0</v>
      </c>
      <c r="O48" s="328">
        <v>0</v>
      </c>
      <c r="P48" s="328">
        <v>0</v>
      </c>
      <c r="Q48" s="329">
        <v>7</v>
      </c>
      <c r="R48" s="329">
        <v>3</v>
      </c>
      <c r="S48" s="330">
        <f t="shared" si="0"/>
        <v>1</v>
      </c>
      <c r="T48" s="330">
        <f t="shared" si="0"/>
        <v>1</v>
      </c>
      <c r="U48" s="331">
        <f t="shared" si="1"/>
        <v>14.285714285714285</v>
      </c>
      <c r="V48" s="331">
        <f t="shared" si="1"/>
        <v>33.333333333333329</v>
      </c>
    </row>
    <row r="49" spans="1:22" ht="25.5" x14ac:dyDescent="0.2">
      <c r="A49" s="326" t="s">
        <v>29</v>
      </c>
      <c r="B49" s="326" t="s">
        <v>4</v>
      </c>
      <c r="C49" s="326" t="s">
        <v>225</v>
      </c>
      <c r="D49" s="327" t="s">
        <v>291</v>
      </c>
      <c r="E49" s="328">
        <v>6</v>
      </c>
      <c r="F49" s="328">
        <v>1</v>
      </c>
      <c r="G49" s="328">
        <v>5</v>
      </c>
      <c r="H49" s="328">
        <v>0</v>
      </c>
      <c r="I49" s="328">
        <v>4</v>
      </c>
      <c r="J49" s="328">
        <v>1</v>
      </c>
      <c r="K49" s="328">
        <v>0</v>
      </c>
      <c r="L49" s="328">
        <v>0</v>
      </c>
      <c r="M49" s="328">
        <v>0</v>
      </c>
      <c r="N49" s="328">
        <v>0</v>
      </c>
      <c r="O49" s="328">
        <v>0</v>
      </c>
      <c r="P49" s="328">
        <v>0</v>
      </c>
      <c r="Q49" s="329">
        <v>15</v>
      </c>
      <c r="R49" s="329">
        <v>2</v>
      </c>
      <c r="S49" s="330">
        <f t="shared" si="0"/>
        <v>0</v>
      </c>
      <c r="T49" s="330">
        <f t="shared" si="0"/>
        <v>0</v>
      </c>
      <c r="U49" s="331">
        <f t="shared" si="1"/>
        <v>0</v>
      </c>
      <c r="V49" s="331">
        <f t="shared" si="1"/>
        <v>0</v>
      </c>
    </row>
    <row r="50" spans="1:22" ht="25.5" x14ac:dyDescent="0.2">
      <c r="A50" s="326" t="s">
        <v>29</v>
      </c>
      <c r="B50" s="326" t="s">
        <v>4</v>
      </c>
      <c r="C50" s="326" t="s">
        <v>225</v>
      </c>
      <c r="D50" s="327" t="s">
        <v>292</v>
      </c>
      <c r="E50" s="328">
        <v>0</v>
      </c>
      <c r="F50" s="328">
        <v>0</v>
      </c>
      <c r="G50" s="328">
        <v>1</v>
      </c>
      <c r="H50" s="328">
        <v>1</v>
      </c>
      <c r="I50" s="328">
        <v>0</v>
      </c>
      <c r="J50" s="328">
        <v>0</v>
      </c>
      <c r="K50" s="328">
        <v>0</v>
      </c>
      <c r="L50" s="328">
        <v>0</v>
      </c>
      <c r="M50" s="328">
        <v>0</v>
      </c>
      <c r="N50" s="328">
        <v>0</v>
      </c>
      <c r="O50" s="328">
        <v>0</v>
      </c>
      <c r="P50" s="328">
        <v>0</v>
      </c>
      <c r="Q50" s="329">
        <v>1</v>
      </c>
      <c r="R50" s="329">
        <v>1</v>
      </c>
      <c r="S50" s="330">
        <f t="shared" si="0"/>
        <v>0</v>
      </c>
      <c r="T50" s="330">
        <f t="shared" si="0"/>
        <v>0</v>
      </c>
      <c r="U50" s="331">
        <f t="shared" si="1"/>
        <v>0</v>
      </c>
      <c r="V50" s="331">
        <f t="shared" si="1"/>
        <v>0</v>
      </c>
    </row>
    <row r="51" spans="1:22" ht="38.25" x14ac:dyDescent="0.2">
      <c r="A51" s="326" t="s">
        <v>29</v>
      </c>
      <c r="B51" s="326" t="s">
        <v>4</v>
      </c>
      <c r="C51" s="326" t="s">
        <v>225</v>
      </c>
      <c r="D51" s="327" t="s">
        <v>293</v>
      </c>
      <c r="E51" s="328">
        <v>0</v>
      </c>
      <c r="F51" s="328">
        <v>0</v>
      </c>
      <c r="G51" s="328">
        <v>0</v>
      </c>
      <c r="H51" s="328">
        <v>0</v>
      </c>
      <c r="I51" s="328">
        <v>1</v>
      </c>
      <c r="J51" s="328">
        <v>1</v>
      </c>
      <c r="K51" s="328">
        <v>0</v>
      </c>
      <c r="L51" s="328">
        <v>0</v>
      </c>
      <c r="M51" s="328">
        <v>0</v>
      </c>
      <c r="N51" s="328">
        <v>0</v>
      </c>
      <c r="O51" s="328">
        <v>0</v>
      </c>
      <c r="P51" s="328">
        <v>0</v>
      </c>
      <c r="Q51" s="329">
        <v>1</v>
      </c>
      <c r="R51" s="329">
        <v>1</v>
      </c>
      <c r="S51" s="330">
        <f t="shared" si="0"/>
        <v>0</v>
      </c>
      <c r="T51" s="330">
        <f t="shared" si="0"/>
        <v>0</v>
      </c>
      <c r="U51" s="331">
        <f t="shared" si="1"/>
        <v>0</v>
      </c>
      <c r="V51" s="331">
        <f t="shared" si="1"/>
        <v>0</v>
      </c>
    </row>
    <row r="52" spans="1:22" ht="25.5" x14ac:dyDescent="0.2">
      <c r="A52" s="326" t="s">
        <v>29</v>
      </c>
      <c r="B52" s="326" t="s">
        <v>4</v>
      </c>
      <c r="C52" s="326" t="s">
        <v>225</v>
      </c>
      <c r="D52" s="327" t="s">
        <v>294</v>
      </c>
      <c r="E52" s="328">
        <v>3</v>
      </c>
      <c r="F52" s="328">
        <v>2</v>
      </c>
      <c r="G52" s="328">
        <v>4</v>
      </c>
      <c r="H52" s="328">
        <v>2</v>
      </c>
      <c r="I52" s="328">
        <v>0</v>
      </c>
      <c r="J52" s="328">
        <v>0</v>
      </c>
      <c r="K52" s="328">
        <v>0</v>
      </c>
      <c r="L52" s="328">
        <v>0</v>
      </c>
      <c r="M52" s="328">
        <v>0</v>
      </c>
      <c r="N52" s="328">
        <v>0</v>
      </c>
      <c r="O52" s="328">
        <v>0</v>
      </c>
      <c r="P52" s="328">
        <v>0</v>
      </c>
      <c r="Q52" s="329">
        <v>7</v>
      </c>
      <c r="R52" s="329">
        <v>4</v>
      </c>
      <c r="S52" s="330">
        <f t="shared" si="0"/>
        <v>0</v>
      </c>
      <c r="T52" s="330">
        <f t="shared" si="0"/>
        <v>0</v>
      </c>
      <c r="U52" s="331">
        <f t="shared" si="1"/>
        <v>0</v>
      </c>
      <c r="V52" s="331">
        <f t="shared" si="1"/>
        <v>0</v>
      </c>
    </row>
    <row r="53" spans="1:22" ht="25.5" x14ac:dyDescent="0.2">
      <c r="A53" s="326" t="s">
        <v>29</v>
      </c>
      <c r="B53" s="326" t="s">
        <v>4</v>
      </c>
      <c r="C53" s="326" t="s">
        <v>225</v>
      </c>
      <c r="D53" s="327" t="s">
        <v>295</v>
      </c>
      <c r="E53" s="328">
        <v>3</v>
      </c>
      <c r="F53" s="328">
        <v>3</v>
      </c>
      <c r="G53" s="328">
        <v>6</v>
      </c>
      <c r="H53" s="328">
        <v>6</v>
      </c>
      <c r="I53" s="328">
        <v>1</v>
      </c>
      <c r="J53" s="328">
        <v>1</v>
      </c>
      <c r="K53" s="328">
        <v>0</v>
      </c>
      <c r="L53" s="328">
        <v>0</v>
      </c>
      <c r="M53" s="328">
        <v>0</v>
      </c>
      <c r="N53" s="328">
        <v>0</v>
      </c>
      <c r="O53" s="328">
        <v>0</v>
      </c>
      <c r="P53" s="328">
        <v>0</v>
      </c>
      <c r="Q53" s="329">
        <v>10</v>
      </c>
      <c r="R53" s="329">
        <v>10</v>
      </c>
      <c r="S53" s="330">
        <f t="shared" si="0"/>
        <v>0</v>
      </c>
      <c r="T53" s="330">
        <f t="shared" si="0"/>
        <v>0</v>
      </c>
      <c r="U53" s="331">
        <f t="shared" si="1"/>
        <v>0</v>
      </c>
      <c r="V53" s="331">
        <f t="shared" si="1"/>
        <v>0</v>
      </c>
    </row>
    <row r="54" spans="1:22" ht="38.25" x14ac:dyDescent="0.2">
      <c r="A54" s="326" t="s">
        <v>29</v>
      </c>
      <c r="B54" s="326" t="s">
        <v>4</v>
      </c>
      <c r="C54" s="326" t="s">
        <v>225</v>
      </c>
      <c r="D54" s="327" t="s">
        <v>296</v>
      </c>
      <c r="E54" s="328">
        <v>0</v>
      </c>
      <c r="F54" s="328">
        <v>0</v>
      </c>
      <c r="G54" s="328">
        <v>1</v>
      </c>
      <c r="H54" s="328">
        <v>1</v>
      </c>
      <c r="I54" s="328">
        <v>1</v>
      </c>
      <c r="J54" s="328">
        <v>1</v>
      </c>
      <c r="K54" s="328">
        <v>0</v>
      </c>
      <c r="L54" s="328">
        <v>0</v>
      </c>
      <c r="M54" s="328">
        <v>0</v>
      </c>
      <c r="N54" s="328">
        <v>0</v>
      </c>
      <c r="O54" s="328">
        <v>0</v>
      </c>
      <c r="P54" s="328">
        <v>0</v>
      </c>
      <c r="Q54" s="329">
        <v>2</v>
      </c>
      <c r="R54" s="329">
        <v>2</v>
      </c>
      <c r="S54" s="330">
        <f t="shared" si="0"/>
        <v>0</v>
      </c>
      <c r="T54" s="330">
        <f t="shared" si="0"/>
        <v>0</v>
      </c>
      <c r="U54" s="331">
        <f t="shared" si="1"/>
        <v>0</v>
      </c>
      <c r="V54" s="331">
        <f t="shared" si="1"/>
        <v>0</v>
      </c>
    </row>
    <row r="55" spans="1:22" ht="25.5" x14ac:dyDescent="0.2">
      <c r="A55" s="326" t="s">
        <v>29</v>
      </c>
      <c r="B55" s="326" t="s">
        <v>4</v>
      </c>
      <c r="C55" s="326" t="s">
        <v>225</v>
      </c>
      <c r="D55" s="327" t="s">
        <v>297</v>
      </c>
      <c r="E55" s="328">
        <v>14</v>
      </c>
      <c r="F55" s="328">
        <v>13</v>
      </c>
      <c r="G55" s="328">
        <v>7</v>
      </c>
      <c r="H55" s="328">
        <v>6</v>
      </c>
      <c r="I55" s="328">
        <v>10</v>
      </c>
      <c r="J55" s="328">
        <v>8</v>
      </c>
      <c r="K55" s="328">
        <v>0</v>
      </c>
      <c r="L55" s="328">
        <v>0</v>
      </c>
      <c r="M55" s="328">
        <v>0</v>
      </c>
      <c r="N55" s="328">
        <v>0</v>
      </c>
      <c r="O55" s="328">
        <v>0</v>
      </c>
      <c r="P55" s="328">
        <v>0</v>
      </c>
      <c r="Q55" s="329">
        <v>31</v>
      </c>
      <c r="R55" s="329">
        <v>27</v>
      </c>
      <c r="S55" s="330">
        <f t="shared" si="0"/>
        <v>0</v>
      </c>
      <c r="T55" s="330">
        <f t="shared" si="0"/>
        <v>0</v>
      </c>
      <c r="U55" s="331">
        <f t="shared" si="1"/>
        <v>0</v>
      </c>
      <c r="V55" s="331">
        <f t="shared" si="1"/>
        <v>0</v>
      </c>
    </row>
    <row r="56" spans="1:22" ht="38.25" x14ac:dyDescent="0.2">
      <c r="A56" s="326" t="s">
        <v>29</v>
      </c>
      <c r="B56" s="326" t="s">
        <v>4</v>
      </c>
      <c r="C56" s="326" t="s">
        <v>225</v>
      </c>
      <c r="D56" s="327" t="s">
        <v>298</v>
      </c>
      <c r="E56" s="328">
        <v>3</v>
      </c>
      <c r="F56" s="328">
        <v>3</v>
      </c>
      <c r="G56" s="328">
        <v>4</v>
      </c>
      <c r="H56" s="328">
        <v>3</v>
      </c>
      <c r="I56" s="328">
        <v>1</v>
      </c>
      <c r="J56" s="328">
        <v>1</v>
      </c>
      <c r="K56" s="328">
        <v>0</v>
      </c>
      <c r="L56" s="328">
        <v>0</v>
      </c>
      <c r="M56" s="328">
        <v>0</v>
      </c>
      <c r="N56" s="328">
        <v>0</v>
      </c>
      <c r="O56" s="328">
        <v>0</v>
      </c>
      <c r="P56" s="328">
        <v>0</v>
      </c>
      <c r="Q56" s="329">
        <v>8</v>
      </c>
      <c r="R56" s="329">
        <v>7</v>
      </c>
      <c r="S56" s="330">
        <f t="shared" si="0"/>
        <v>0</v>
      </c>
      <c r="T56" s="330">
        <f t="shared" si="0"/>
        <v>0</v>
      </c>
      <c r="U56" s="331">
        <f t="shared" si="1"/>
        <v>0</v>
      </c>
      <c r="V56" s="331">
        <f t="shared" si="1"/>
        <v>0</v>
      </c>
    </row>
    <row r="57" spans="1:22" ht="38.25" x14ac:dyDescent="0.2">
      <c r="A57" s="326" t="s">
        <v>29</v>
      </c>
      <c r="B57" s="326" t="s">
        <v>4</v>
      </c>
      <c r="C57" s="326" t="s">
        <v>225</v>
      </c>
      <c r="D57" s="327" t="s">
        <v>299</v>
      </c>
      <c r="E57" s="328">
        <v>1</v>
      </c>
      <c r="F57" s="328">
        <v>1</v>
      </c>
      <c r="G57" s="328">
        <v>1</v>
      </c>
      <c r="H57" s="328">
        <v>1</v>
      </c>
      <c r="I57" s="328">
        <v>1</v>
      </c>
      <c r="J57" s="328">
        <v>1</v>
      </c>
      <c r="K57" s="328">
        <v>0</v>
      </c>
      <c r="L57" s="328">
        <v>0</v>
      </c>
      <c r="M57" s="328">
        <v>0</v>
      </c>
      <c r="N57" s="328">
        <v>0</v>
      </c>
      <c r="O57" s="328">
        <v>0</v>
      </c>
      <c r="P57" s="328">
        <v>0</v>
      </c>
      <c r="Q57" s="329">
        <v>3</v>
      </c>
      <c r="R57" s="329">
        <v>3</v>
      </c>
      <c r="S57" s="330">
        <f t="shared" si="0"/>
        <v>0</v>
      </c>
      <c r="T57" s="330">
        <f t="shared" si="0"/>
        <v>0</v>
      </c>
      <c r="U57" s="331">
        <f t="shared" si="1"/>
        <v>0</v>
      </c>
      <c r="V57" s="331">
        <f t="shared" si="1"/>
        <v>0</v>
      </c>
    </row>
    <row r="58" spans="1:22" ht="38.25" x14ac:dyDescent="0.2">
      <c r="A58" s="326" t="s">
        <v>29</v>
      </c>
      <c r="B58" s="326" t="s">
        <v>4</v>
      </c>
      <c r="C58" s="326" t="s">
        <v>225</v>
      </c>
      <c r="D58" s="327" t="s">
        <v>300</v>
      </c>
      <c r="E58" s="328">
        <v>1</v>
      </c>
      <c r="F58" s="328">
        <v>1</v>
      </c>
      <c r="G58" s="328">
        <v>2</v>
      </c>
      <c r="H58" s="328">
        <v>2</v>
      </c>
      <c r="I58" s="328">
        <v>1</v>
      </c>
      <c r="J58" s="328">
        <v>1</v>
      </c>
      <c r="K58" s="328">
        <v>0</v>
      </c>
      <c r="L58" s="328">
        <v>0</v>
      </c>
      <c r="M58" s="328">
        <v>0</v>
      </c>
      <c r="N58" s="328">
        <v>0</v>
      </c>
      <c r="O58" s="328">
        <v>0</v>
      </c>
      <c r="P58" s="328">
        <v>0</v>
      </c>
      <c r="Q58" s="329">
        <v>4</v>
      </c>
      <c r="R58" s="329">
        <v>4</v>
      </c>
      <c r="S58" s="330">
        <f t="shared" si="0"/>
        <v>0</v>
      </c>
      <c r="T58" s="330">
        <f t="shared" si="0"/>
        <v>0</v>
      </c>
      <c r="U58" s="331">
        <f t="shared" si="1"/>
        <v>0</v>
      </c>
      <c r="V58" s="331">
        <f t="shared" si="1"/>
        <v>0</v>
      </c>
    </row>
    <row r="59" spans="1:22" ht="38.25" x14ac:dyDescent="0.2">
      <c r="A59" s="326" t="s">
        <v>29</v>
      </c>
      <c r="B59" s="326" t="s">
        <v>4</v>
      </c>
      <c r="C59" s="326" t="s">
        <v>225</v>
      </c>
      <c r="D59" s="327" t="s">
        <v>301</v>
      </c>
      <c r="E59" s="328">
        <v>1</v>
      </c>
      <c r="F59" s="328">
        <v>1</v>
      </c>
      <c r="G59" s="328">
        <v>2</v>
      </c>
      <c r="H59" s="328">
        <v>2</v>
      </c>
      <c r="I59" s="328">
        <v>1</v>
      </c>
      <c r="J59" s="328">
        <v>1</v>
      </c>
      <c r="K59" s="328">
        <v>0</v>
      </c>
      <c r="L59" s="328">
        <v>0</v>
      </c>
      <c r="M59" s="328">
        <v>0</v>
      </c>
      <c r="N59" s="328">
        <v>0</v>
      </c>
      <c r="O59" s="328">
        <v>0</v>
      </c>
      <c r="P59" s="328">
        <v>0</v>
      </c>
      <c r="Q59" s="329">
        <v>4</v>
      </c>
      <c r="R59" s="329">
        <v>4</v>
      </c>
      <c r="S59" s="330">
        <f t="shared" si="0"/>
        <v>0</v>
      </c>
      <c r="T59" s="330">
        <f t="shared" si="0"/>
        <v>0</v>
      </c>
      <c r="U59" s="331">
        <f t="shared" si="1"/>
        <v>0</v>
      </c>
      <c r="V59" s="331">
        <f t="shared" si="1"/>
        <v>0</v>
      </c>
    </row>
    <row r="60" spans="1:22" ht="25.5" x14ac:dyDescent="0.2">
      <c r="A60" s="326" t="s">
        <v>29</v>
      </c>
      <c r="B60" s="326" t="s">
        <v>4</v>
      </c>
      <c r="C60" s="326" t="s">
        <v>225</v>
      </c>
      <c r="D60" s="327" t="s">
        <v>302</v>
      </c>
      <c r="E60" s="328">
        <v>14</v>
      </c>
      <c r="F60" s="328">
        <v>13</v>
      </c>
      <c r="G60" s="328">
        <v>6</v>
      </c>
      <c r="H60" s="328">
        <v>6</v>
      </c>
      <c r="I60" s="328">
        <v>3</v>
      </c>
      <c r="J60" s="328">
        <v>2</v>
      </c>
      <c r="K60" s="328">
        <v>3</v>
      </c>
      <c r="L60" s="328">
        <v>1</v>
      </c>
      <c r="M60" s="328">
        <v>0</v>
      </c>
      <c r="N60" s="328">
        <v>0</v>
      </c>
      <c r="O60" s="328">
        <v>0</v>
      </c>
      <c r="P60" s="328">
        <v>0</v>
      </c>
      <c r="Q60" s="329">
        <v>26</v>
      </c>
      <c r="R60" s="329">
        <v>22</v>
      </c>
      <c r="S60" s="330">
        <f t="shared" si="0"/>
        <v>3</v>
      </c>
      <c r="T60" s="330">
        <f t="shared" si="0"/>
        <v>1</v>
      </c>
      <c r="U60" s="331">
        <f t="shared" si="1"/>
        <v>11.538461538461538</v>
      </c>
      <c r="V60" s="331">
        <f t="shared" si="1"/>
        <v>4.5454545454545459</v>
      </c>
    </row>
    <row r="61" spans="1:22" ht="25.5" x14ac:dyDescent="0.2">
      <c r="A61" s="326" t="s">
        <v>29</v>
      </c>
      <c r="B61" s="326" t="s">
        <v>4</v>
      </c>
      <c r="C61" s="326" t="s">
        <v>225</v>
      </c>
      <c r="D61" s="327" t="s">
        <v>303</v>
      </c>
      <c r="E61" s="328">
        <v>0</v>
      </c>
      <c r="F61" s="328">
        <v>0</v>
      </c>
      <c r="G61" s="328">
        <v>2</v>
      </c>
      <c r="H61" s="328">
        <v>1</v>
      </c>
      <c r="I61" s="328">
        <v>1</v>
      </c>
      <c r="J61" s="328">
        <v>0</v>
      </c>
      <c r="K61" s="328">
        <v>0</v>
      </c>
      <c r="L61" s="328">
        <v>0</v>
      </c>
      <c r="M61" s="328">
        <v>0</v>
      </c>
      <c r="N61" s="328">
        <v>0</v>
      </c>
      <c r="O61" s="328">
        <v>0</v>
      </c>
      <c r="P61" s="328">
        <v>0</v>
      </c>
      <c r="Q61" s="329">
        <v>3</v>
      </c>
      <c r="R61" s="329">
        <v>1</v>
      </c>
      <c r="S61" s="330">
        <f t="shared" si="0"/>
        <v>0</v>
      </c>
      <c r="T61" s="330">
        <f t="shared" si="0"/>
        <v>0</v>
      </c>
      <c r="U61" s="331">
        <f t="shared" si="1"/>
        <v>0</v>
      </c>
      <c r="V61" s="331">
        <f t="shared" si="1"/>
        <v>0</v>
      </c>
    </row>
    <row r="62" spans="1:22" ht="25.5" x14ac:dyDescent="0.2">
      <c r="A62" s="326" t="s">
        <v>29</v>
      </c>
      <c r="B62" s="326" t="s">
        <v>4</v>
      </c>
      <c r="C62" s="326" t="s">
        <v>225</v>
      </c>
      <c r="D62" s="327" t="s">
        <v>304</v>
      </c>
      <c r="E62" s="328">
        <v>14</v>
      </c>
      <c r="F62" s="328">
        <v>5</v>
      </c>
      <c r="G62" s="328">
        <v>12</v>
      </c>
      <c r="H62" s="328">
        <v>7</v>
      </c>
      <c r="I62" s="328">
        <v>12</v>
      </c>
      <c r="J62" s="328">
        <v>6</v>
      </c>
      <c r="K62" s="328">
        <v>1</v>
      </c>
      <c r="L62" s="328">
        <v>0</v>
      </c>
      <c r="M62" s="328">
        <v>0</v>
      </c>
      <c r="N62" s="328">
        <v>0</v>
      </c>
      <c r="O62" s="328">
        <v>0</v>
      </c>
      <c r="P62" s="328">
        <v>0</v>
      </c>
      <c r="Q62" s="329">
        <v>39</v>
      </c>
      <c r="R62" s="329">
        <v>18</v>
      </c>
      <c r="S62" s="330">
        <f t="shared" si="0"/>
        <v>1</v>
      </c>
      <c r="T62" s="330">
        <f t="shared" si="0"/>
        <v>0</v>
      </c>
      <c r="U62" s="331">
        <f t="shared" si="1"/>
        <v>2.5641025641025639</v>
      </c>
      <c r="V62" s="331">
        <f t="shared" si="1"/>
        <v>0</v>
      </c>
    </row>
    <row r="63" spans="1:22" ht="25.5" x14ac:dyDescent="0.2">
      <c r="A63" s="326" t="s">
        <v>29</v>
      </c>
      <c r="B63" s="326" t="s">
        <v>4</v>
      </c>
      <c r="C63" s="326" t="s">
        <v>225</v>
      </c>
      <c r="D63" s="327" t="s">
        <v>305</v>
      </c>
      <c r="E63" s="328">
        <v>3</v>
      </c>
      <c r="F63" s="328">
        <v>0</v>
      </c>
      <c r="G63" s="328">
        <v>1</v>
      </c>
      <c r="H63" s="328">
        <v>0</v>
      </c>
      <c r="I63" s="328">
        <v>0</v>
      </c>
      <c r="J63" s="328">
        <v>0</v>
      </c>
      <c r="K63" s="328">
        <v>0</v>
      </c>
      <c r="L63" s="328">
        <v>0</v>
      </c>
      <c r="M63" s="328">
        <v>0</v>
      </c>
      <c r="N63" s="328">
        <v>0</v>
      </c>
      <c r="O63" s="328">
        <v>0</v>
      </c>
      <c r="P63" s="328">
        <v>0</v>
      </c>
      <c r="Q63" s="329">
        <v>4</v>
      </c>
      <c r="R63" s="329">
        <v>0</v>
      </c>
      <c r="S63" s="330">
        <f t="shared" si="0"/>
        <v>0</v>
      </c>
      <c r="T63" s="330">
        <f t="shared" si="0"/>
        <v>0</v>
      </c>
      <c r="U63" s="331">
        <f t="shared" si="1"/>
        <v>0</v>
      </c>
      <c r="V63" s="331">
        <v>0</v>
      </c>
    </row>
    <row r="64" spans="1:22" x14ac:dyDescent="0.2">
      <c r="A64" s="326" t="s">
        <v>29</v>
      </c>
      <c r="B64" s="326" t="s">
        <v>4</v>
      </c>
      <c r="C64" s="326" t="s">
        <v>225</v>
      </c>
      <c r="D64" s="326" t="s">
        <v>306</v>
      </c>
      <c r="E64" s="328">
        <v>32</v>
      </c>
      <c r="F64" s="328">
        <v>8</v>
      </c>
      <c r="G64" s="328">
        <v>16</v>
      </c>
      <c r="H64" s="328">
        <v>5</v>
      </c>
      <c r="I64" s="328">
        <v>11</v>
      </c>
      <c r="J64" s="328">
        <v>5</v>
      </c>
      <c r="K64" s="328">
        <v>3</v>
      </c>
      <c r="L64" s="328">
        <v>0</v>
      </c>
      <c r="M64" s="328">
        <v>0</v>
      </c>
      <c r="N64" s="328">
        <v>0</v>
      </c>
      <c r="O64" s="328">
        <v>0</v>
      </c>
      <c r="P64" s="328">
        <v>0</v>
      </c>
      <c r="Q64" s="329">
        <v>62</v>
      </c>
      <c r="R64" s="329">
        <v>18</v>
      </c>
      <c r="S64" s="330">
        <f t="shared" si="0"/>
        <v>3</v>
      </c>
      <c r="T64" s="330">
        <f t="shared" si="0"/>
        <v>0</v>
      </c>
      <c r="U64" s="331">
        <f t="shared" si="1"/>
        <v>4.838709677419355</v>
      </c>
      <c r="V64" s="331">
        <f t="shared" si="1"/>
        <v>0</v>
      </c>
    </row>
    <row r="65" spans="1:22" ht="25.5" x14ac:dyDescent="0.2">
      <c r="A65" s="326" t="s">
        <v>29</v>
      </c>
      <c r="B65" s="326" t="s">
        <v>4</v>
      </c>
      <c r="C65" s="326" t="s">
        <v>225</v>
      </c>
      <c r="D65" s="327" t="s">
        <v>307</v>
      </c>
      <c r="E65" s="328">
        <v>6</v>
      </c>
      <c r="F65" s="328">
        <v>1</v>
      </c>
      <c r="G65" s="328">
        <v>4</v>
      </c>
      <c r="H65" s="328">
        <v>1</v>
      </c>
      <c r="I65" s="328">
        <v>2</v>
      </c>
      <c r="J65" s="328">
        <v>2</v>
      </c>
      <c r="K65" s="328">
        <v>0</v>
      </c>
      <c r="L65" s="328">
        <v>0</v>
      </c>
      <c r="M65" s="328">
        <v>0</v>
      </c>
      <c r="N65" s="328">
        <v>0</v>
      </c>
      <c r="O65" s="328">
        <v>0</v>
      </c>
      <c r="P65" s="328">
        <v>0</v>
      </c>
      <c r="Q65" s="329">
        <v>12</v>
      </c>
      <c r="R65" s="329">
        <v>4</v>
      </c>
      <c r="S65" s="330">
        <f t="shared" si="0"/>
        <v>0</v>
      </c>
      <c r="T65" s="330">
        <f t="shared" si="0"/>
        <v>0</v>
      </c>
      <c r="U65" s="331">
        <f t="shared" si="1"/>
        <v>0</v>
      </c>
      <c r="V65" s="331">
        <f t="shared" si="1"/>
        <v>0</v>
      </c>
    </row>
    <row r="66" spans="1:22" ht="25.5" x14ac:dyDescent="0.2">
      <c r="A66" s="326" t="s">
        <v>29</v>
      </c>
      <c r="B66" s="326" t="s">
        <v>4</v>
      </c>
      <c r="C66" s="326" t="s">
        <v>225</v>
      </c>
      <c r="D66" s="327" t="s">
        <v>308</v>
      </c>
      <c r="E66" s="328">
        <v>0</v>
      </c>
      <c r="F66" s="328">
        <v>0</v>
      </c>
      <c r="G66" s="328">
        <v>2</v>
      </c>
      <c r="H66" s="328">
        <v>0</v>
      </c>
      <c r="I66" s="328">
        <v>0</v>
      </c>
      <c r="J66" s="328">
        <v>0</v>
      </c>
      <c r="K66" s="328">
        <v>0</v>
      </c>
      <c r="L66" s="328">
        <v>0</v>
      </c>
      <c r="M66" s="328">
        <v>0</v>
      </c>
      <c r="N66" s="328">
        <v>0</v>
      </c>
      <c r="O66" s="328">
        <v>0</v>
      </c>
      <c r="P66" s="328">
        <v>0</v>
      </c>
      <c r="Q66" s="329">
        <v>2</v>
      </c>
      <c r="R66" s="329">
        <v>0</v>
      </c>
      <c r="S66" s="330">
        <f t="shared" si="0"/>
        <v>0</v>
      </c>
      <c r="T66" s="330">
        <f t="shared" si="0"/>
        <v>0</v>
      </c>
      <c r="U66" s="331">
        <f t="shared" si="1"/>
        <v>0</v>
      </c>
      <c r="V66" s="331">
        <v>0</v>
      </c>
    </row>
    <row r="67" spans="1:22" x14ac:dyDescent="0.2">
      <c r="A67" s="453" t="s">
        <v>607</v>
      </c>
      <c r="B67" s="453"/>
      <c r="C67" s="453"/>
      <c r="D67" s="453"/>
      <c r="E67" s="332">
        <f>SUM(E5:E66)</f>
        <v>415</v>
      </c>
      <c r="F67" s="332">
        <f t="shared" ref="F67:R67" si="2">SUM(F5:F66)</f>
        <v>224</v>
      </c>
      <c r="G67" s="332">
        <f t="shared" si="2"/>
        <v>302</v>
      </c>
      <c r="H67" s="332">
        <f t="shared" si="2"/>
        <v>173</v>
      </c>
      <c r="I67" s="332">
        <f t="shared" si="2"/>
        <v>228</v>
      </c>
      <c r="J67" s="332">
        <f t="shared" si="2"/>
        <v>147</v>
      </c>
      <c r="K67" s="332">
        <f t="shared" si="2"/>
        <v>34</v>
      </c>
      <c r="L67" s="332">
        <f t="shared" si="2"/>
        <v>15</v>
      </c>
      <c r="M67" s="332">
        <f t="shared" si="2"/>
        <v>7</v>
      </c>
      <c r="N67" s="332">
        <f t="shared" si="2"/>
        <v>3</v>
      </c>
      <c r="O67" s="332">
        <f t="shared" si="2"/>
        <v>0</v>
      </c>
      <c r="P67" s="332">
        <f t="shared" si="2"/>
        <v>0</v>
      </c>
      <c r="Q67" s="332">
        <f t="shared" si="2"/>
        <v>986</v>
      </c>
      <c r="R67" s="332">
        <f t="shared" si="2"/>
        <v>562</v>
      </c>
      <c r="S67" s="347">
        <f t="shared" si="0"/>
        <v>41</v>
      </c>
      <c r="T67" s="347">
        <f t="shared" si="0"/>
        <v>18</v>
      </c>
      <c r="U67" s="348">
        <f t="shared" si="1"/>
        <v>4.1582150101419879</v>
      </c>
      <c r="V67" s="348">
        <f t="shared" si="1"/>
        <v>3.2028469750889679</v>
      </c>
    </row>
    <row r="68" spans="1:22" x14ac:dyDescent="0.2">
      <c r="A68" s="326" t="s">
        <v>29</v>
      </c>
      <c r="B68" s="326" t="s">
        <v>4</v>
      </c>
      <c r="C68" s="326" t="s">
        <v>79</v>
      </c>
      <c r="D68" s="326" t="s">
        <v>309</v>
      </c>
      <c r="E68" s="328">
        <v>13</v>
      </c>
      <c r="F68" s="328">
        <v>11</v>
      </c>
      <c r="G68" s="328">
        <v>9</v>
      </c>
      <c r="H68" s="328">
        <v>7</v>
      </c>
      <c r="I68" s="328">
        <v>0</v>
      </c>
      <c r="J68" s="328">
        <v>0</v>
      </c>
      <c r="K68" s="328">
        <v>2</v>
      </c>
      <c r="L68" s="328">
        <v>2</v>
      </c>
      <c r="M68" s="328">
        <v>2</v>
      </c>
      <c r="N68" s="328">
        <v>2</v>
      </c>
      <c r="O68" s="328">
        <v>0</v>
      </c>
      <c r="P68" s="328">
        <v>0</v>
      </c>
      <c r="Q68" s="329">
        <v>26</v>
      </c>
      <c r="R68" s="329">
        <v>22</v>
      </c>
      <c r="S68" s="330">
        <f t="shared" ref="S68:T73" si="3">K68+M68+O68</f>
        <v>4</v>
      </c>
      <c r="T68" s="330">
        <f t="shared" si="3"/>
        <v>4</v>
      </c>
      <c r="U68" s="331">
        <f>S68/Q68*100</f>
        <v>15.384615384615385</v>
      </c>
      <c r="V68" s="331">
        <f>T68/R68*100</f>
        <v>18.181818181818183</v>
      </c>
    </row>
    <row r="69" spans="1:22" x14ac:dyDescent="0.2">
      <c r="A69" s="326" t="s">
        <v>29</v>
      </c>
      <c r="B69" s="326" t="s">
        <v>4</v>
      </c>
      <c r="C69" s="326" t="s">
        <v>79</v>
      </c>
      <c r="D69" s="326" t="s">
        <v>265</v>
      </c>
      <c r="E69" s="328">
        <v>0</v>
      </c>
      <c r="F69" s="328">
        <v>0</v>
      </c>
      <c r="G69" s="328">
        <v>0</v>
      </c>
      <c r="H69" s="328">
        <v>0</v>
      </c>
      <c r="I69" s="328">
        <v>0</v>
      </c>
      <c r="J69" s="328">
        <v>0</v>
      </c>
      <c r="K69" s="328">
        <v>0</v>
      </c>
      <c r="L69" s="328">
        <v>0</v>
      </c>
      <c r="M69" s="328">
        <v>1</v>
      </c>
      <c r="N69" s="328">
        <v>0</v>
      </c>
      <c r="O69" s="328">
        <v>0</v>
      </c>
      <c r="P69" s="328">
        <v>0</v>
      </c>
      <c r="Q69" s="329">
        <v>1</v>
      </c>
      <c r="R69" s="329">
        <v>0</v>
      </c>
      <c r="S69" s="330">
        <f t="shared" si="3"/>
        <v>1</v>
      </c>
      <c r="T69" s="330">
        <f t="shared" si="3"/>
        <v>0</v>
      </c>
      <c r="U69" s="331">
        <f t="shared" ref="U69:V84" si="4">S69/Q69*100</f>
        <v>100</v>
      </c>
      <c r="V69" s="331">
        <v>0</v>
      </c>
    </row>
    <row r="70" spans="1:22" ht="25.5" x14ac:dyDescent="0.2">
      <c r="A70" s="326" t="s">
        <v>29</v>
      </c>
      <c r="B70" s="326" t="s">
        <v>4</v>
      </c>
      <c r="C70" s="326" t="s">
        <v>79</v>
      </c>
      <c r="D70" s="327" t="s">
        <v>89</v>
      </c>
      <c r="E70" s="328">
        <v>31</v>
      </c>
      <c r="F70" s="328">
        <v>8</v>
      </c>
      <c r="G70" s="328">
        <v>25</v>
      </c>
      <c r="H70" s="328">
        <v>6</v>
      </c>
      <c r="I70" s="328">
        <v>13</v>
      </c>
      <c r="J70" s="328">
        <v>4</v>
      </c>
      <c r="K70" s="328">
        <v>2</v>
      </c>
      <c r="L70" s="328">
        <v>1</v>
      </c>
      <c r="M70" s="328">
        <v>0</v>
      </c>
      <c r="N70" s="328">
        <v>0</v>
      </c>
      <c r="O70" s="328">
        <v>1</v>
      </c>
      <c r="P70" s="328">
        <v>0</v>
      </c>
      <c r="Q70" s="329">
        <v>72</v>
      </c>
      <c r="R70" s="329">
        <v>19</v>
      </c>
      <c r="S70" s="330">
        <f t="shared" si="3"/>
        <v>3</v>
      </c>
      <c r="T70" s="330">
        <f t="shared" si="3"/>
        <v>1</v>
      </c>
      <c r="U70" s="331">
        <f t="shared" si="4"/>
        <v>4.1666666666666661</v>
      </c>
      <c r="V70" s="331">
        <f>T70/R70*100</f>
        <v>5.2631578947368416</v>
      </c>
    </row>
    <row r="71" spans="1:22" x14ac:dyDescent="0.2">
      <c r="A71" s="326" t="s">
        <v>29</v>
      </c>
      <c r="B71" s="326" t="s">
        <v>4</v>
      </c>
      <c r="C71" s="326" t="s">
        <v>79</v>
      </c>
      <c r="D71" s="326" t="s">
        <v>306</v>
      </c>
      <c r="E71" s="328">
        <v>15</v>
      </c>
      <c r="F71" s="328">
        <v>5</v>
      </c>
      <c r="G71" s="328">
        <v>5</v>
      </c>
      <c r="H71" s="328">
        <v>2</v>
      </c>
      <c r="I71" s="328">
        <v>7</v>
      </c>
      <c r="J71" s="328">
        <v>2</v>
      </c>
      <c r="K71" s="328">
        <v>0</v>
      </c>
      <c r="L71" s="328">
        <v>0</v>
      </c>
      <c r="M71" s="328">
        <v>0</v>
      </c>
      <c r="N71" s="328">
        <v>0</v>
      </c>
      <c r="O71" s="328">
        <v>0</v>
      </c>
      <c r="P71" s="328">
        <v>0</v>
      </c>
      <c r="Q71" s="329">
        <v>27</v>
      </c>
      <c r="R71" s="329">
        <v>9</v>
      </c>
      <c r="S71" s="330">
        <f t="shared" si="3"/>
        <v>0</v>
      </c>
      <c r="T71" s="330">
        <f t="shared" si="3"/>
        <v>0</v>
      </c>
      <c r="U71" s="331">
        <f t="shared" si="4"/>
        <v>0</v>
      </c>
      <c r="V71" s="331">
        <f>T71/R71*100</f>
        <v>0</v>
      </c>
    </row>
    <row r="72" spans="1:22" x14ac:dyDescent="0.2">
      <c r="A72" s="453" t="s">
        <v>608</v>
      </c>
      <c r="B72" s="453"/>
      <c r="C72" s="453"/>
      <c r="D72" s="453"/>
      <c r="E72" s="332">
        <f>SUM(E68:E71)</f>
        <v>59</v>
      </c>
      <c r="F72" s="332">
        <f t="shared" ref="F72:R72" si="5">SUM(F68:F71)</f>
        <v>24</v>
      </c>
      <c r="G72" s="332">
        <f t="shared" si="5"/>
        <v>39</v>
      </c>
      <c r="H72" s="332">
        <f t="shared" si="5"/>
        <v>15</v>
      </c>
      <c r="I72" s="332">
        <f t="shared" si="5"/>
        <v>20</v>
      </c>
      <c r="J72" s="332">
        <f t="shared" si="5"/>
        <v>6</v>
      </c>
      <c r="K72" s="332">
        <f t="shared" si="5"/>
        <v>4</v>
      </c>
      <c r="L72" s="332">
        <f t="shared" si="5"/>
        <v>3</v>
      </c>
      <c r="M72" s="332">
        <f t="shared" si="5"/>
        <v>3</v>
      </c>
      <c r="N72" s="332">
        <f t="shared" si="5"/>
        <v>2</v>
      </c>
      <c r="O72" s="332">
        <f t="shared" si="5"/>
        <v>1</v>
      </c>
      <c r="P72" s="332">
        <f t="shared" si="5"/>
        <v>0</v>
      </c>
      <c r="Q72" s="332">
        <f t="shared" si="5"/>
        <v>126</v>
      </c>
      <c r="R72" s="332">
        <f t="shared" si="5"/>
        <v>50</v>
      </c>
      <c r="S72" s="332">
        <f t="shared" si="3"/>
        <v>8</v>
      </c>
      <c r="T72" s="332">
        <f t="shared" si="3"/>
        <v>5</v>
      </c>
      <c r="U72" s="334">
        <f t="shared" si="4"/>
        <v>6.3492063492063489</v>
      </c>
      <c r="V72" s="334">
        <f>T72/R72*100</f>
        <v>10</v>
      </c>
    </row>
    <row r="73" spans="1:22" x14ac:dyDescent="0.2">
      <c r="A73" s="452" t="s">
        <v>43</v>
      </c>
      <c r="B73" s="452"/>
      <c r="C73" s="452"/>
      <c r="D73" s="452"/>
      <c r="E73" s="339">
        <f>E67+E72</f>
        <v>474</v>
      </c>
      <c r="F73" s="339">
        <f t="shared" ref="F73:R73" si="6">F67+F72</f>
        <v>248</v>
      </c>
      <c r="G73" s="339">
        <f t="shared" si="6"/>
        <v>341</v>
      </c>
      <c r="H73" s="339">
        <f t="shared" si="6"/>
        <v>188</v>
      </c>
      <c r="I73" s="339">
        <f t="shared" si="6"/>
        <v>248</v>
      </c>
      <c r="J73" s="339">
        <f t="shared" si="6"/>
        <v>153</v>
      </c>
      <c r="K73" s="339">
        <f t="shared" si="6"/>
        <v>38</v>
      </c>
      <c r="L73" s="339">
        <f t="shared" si="6"/>
        <v>18</v>
      </c>
      <c r="M73" s="339">
        <f t="shared" si="6"/>
        <v>10</v>
      </c>
      <c r="N73" s="339">
        <f t="shared" si="6"/>
        <v>5</v>
      </c>
      <c r="O73" s="339">
        <f t="shared" si="6"/>
        <v>1</v>
      </c>
      <c r="P73" s="339">
        <f t="shared" si="6"/>
        <v>0</v>
      </c>
      <c r="Q73" s="339">
        <f t="shared" si="6"/>
        <v>1112</v>
      </c>
      <c r="R73" s="339">
        <f t="shared" si="6"/>
        <v>612</v>
      </c>
      <c r="S73" s="339">
        <f t="shared" si="3"/>
        <v>49</v>
      </c>
      <c r="T73" s="339">
        <f t="shared" si="3"/>
        <v>23</v>
      </c>
      <c r="U73" s="349">
        <f t="shared" si="4"/>
        <v>4.4064748201438846</v>
      </c>
      <c r="V73" s="349">
        <f>T73/R73*100</f>
        <v>3.7581699346405228</v>
      </c>
    </row>
    <row r="74" spans="1:22" ht="25.5" x14ac:dyDescent="0.2">
      <c r="A74" s="326" t="s">
        <v>29</v>
      </c>
      <c r="B74" s="326" t="s">
        <v>18</v>
      </c>
      <c r="C74" s="326" t="s">
        <v>225</v>
      </c>
      <c r="D74" s="327" t="s">
        <v>246</v>
      </c>
      <c r="E74" s="328">
        <v>4</v>
      </c>
      <c r="F74" s="328">
        <v>3</v>
      </c>
      <c r="G74" s="328">
        <v>2</v>
      </c>
      <c r="H74" s="328">
        <v>2</v>
      </c>
      <c r="I74" s="328">
        <v>1</v>
      </c>
      <c r="J74" s="328">
        <v>1</v>
      </c>
      <c r="K74" s="328">
        <v>0</v>
      </c>
      <c r="L74" s="328">
        <v>0</v>
      </c>
      <c r="M74" s="328">
        <v>0</v>
      </c>
      <c r="N74" s="328">
        <v>0</v>
      </c>
      <c r="O74" s="328">
        <v>0</v>
      </c>
      <c r="P74" s="328">
        <v>0</v>
      </c>
      <c r="Q74" s="329">
        <v>7</v>
      </c>
      <c r="R74" s="329">
        <v>6</v>
      </c>
      <c r="S74" s="330">
        <f>I74+K74+M74</f>
        <v>1</v>
      </c>
      <c r="T74" s="330">
        <f>J74+L74+N74</f>
        <v>1</v>
      </c>
      <c r="U74" s="331">
        <f t="shared" si="4"/>
        <v>14.285714285714285</v>
      </c>
      <c r="V74" s="331">
        <f>T74/R74*100</f>
        <v>16.666666666666664</v>
      </c>
    </row>
    <row r="75" spans="1:22" ht="25.5" x14ac:dyDescent="0.2">
      <c r="A75" s="326" t="s">
        <v>29</v>
      </c>
      <c r="B75" s="326" t="s">
        <v>18</v>
      </c>
      <c r="C75" s="326" t="s">
        <v>225</v>
      </c>
      <c r="D75" s="327" t="s">
        <v>247</v>
      </c>
      <c r="E75" s="328">
        <v>6</v>
      </c>
      <c r="F75" s="328">
        <v>6</v>
      </c>
      <c r="G75" s="328">
        <v>5</v>
      </c>
      <c r="H75" s="328">
        <v>5</v>
      </c>
      <c r="I75" s="328">
        <v>0</v>
      </c>
      <c r="J75" s="328">
        <v>0</v>
      </c>
      <c r="K75" s="328">
        <v>0</v>
      </c>
      <c r="L75" s="328">
        <v>0</v>
      </c>
      <c r="M75" s="328">
        <v>0</v>
      </c>
      <c r="N75" s="328">
        <v>0</v>
      </c>
      <c r="O75" s="328">
        <v>0</v>
      </c>
      <c r="P75" s="328">
        <v>0</v>
      </c>
      <c r="Q75" s="329">
        <v>11</v>
      </c>
      <c r="R75" s="329">
        <v>11</v>
      </c>
      <c r="S75" s="330">
        <f t="shared" ref="S75:T122" si="7">I75+K75+M75</f>
        <v>0</v>
      </c>
      <c r="T75" s="330">
        <f t="shared" si="7"/>
        <v>0</v>
      </c>
      <c r="U75" s="331">
        <f t="shared" si="4"/>
        <v>0</v>
      </c>
      <c r="V75" s="331">
        <f t="shared" si="4"/>
        <v>0</v>
      </c>
    </row>
    <row r="76" spans="1:22" ht="25.5" x14ac:dyDescent="0.2">
      <c r="A76" s="326" t="s">
        <v>29</v>
      </c>
      <c r="B76" s="326" t="s">
        <v>18</v>
      </c>
      <c r="C76" s="326" t="s">
        <v>225</v>
      </c>
      <c r="D76" s="327" t="s">
        <v>248</v>
      </c>
      <c r="E76" s="328">
        <v>0</v>
      </c>
      <c r="F76" s="328">
        <v>0</v>
      </c>
      <c r="G76" s="328">
        <v>0</v>
      </c>
      <c r="H76" s="328">
        <v>0</v>
      </c>
      <c r="I76" s="328">
        <v>0</v>
      </c>
      <c r="J76" s="328">
        <v>0</v>
      </c>
      <c r="K76" s="328">
        <v>1</v>
      </c>
      <c r="L76" s="328">
        <v>0</v>
      </c>
      <c r="M76" s="328">
        <v>0</v>
      </c>
      <c r="N76" s="328">
        <v>0</v>
      </c>
      <c r="O76" s="328">
        <v>0</v>
      </c>
      <c r="P76" s="328">
        <v>0</v>
      </c>
      <c r="Q76" s="329">
        <v>1</v>
      </c>
      <c r="R76" s="329">
        <v>0</v>
      </c>
      <c r="S76" s="330">
        <f t="shared" si="7"/>
        <v>1</v>
      </c>
      <c r="T76" s="330">
        <f t="shared" si="7"/>
        <v>0</v>
      </c>
      <c r="U76" s="331">
        <f t="shared" si="4"/>
        <v>100</v>
      </c>
      <c r="V76" s="331">
        <v>0</v>
      </c>
    </row>
    <row r="77" spans="1:22" ht="25.5" x14ac:dyDescent="0.2">
      <c r="A77" s="326" t="s">
        <v>29</v>
      </c>
      <c r="B77" s="326" t="s">
        <v>18</v>
      </c>
      <c r="C77" s="326" t="s">
        <v>225</v>
      </c>
      <c r="D77" s="327" t="s">
        <v>249</v>
      </c>
      <c r="E77" s="328">
        <v>17</v>
      </c>
      <c r="F77" s="328">
        <v>15</v>
      </c>
      <c r="G77" s="328">
        <v>5</v>
      </c>
      <c r="H77" s="328">
        <v>4</v>
      </c>
      <c r="I77" s="328">
        <v>1</v>
      </c>
      <c r="J77" s="328">
        <v>0</v>
      </c>
      <c r="K77" s="328">
        <v>1</v>
      </c>
      <c r="L77" s="328">
        <v>0</v>
      </c>
      <c r="M77" s="328">
        <v>0</v>
      </c>
      <c r="N77" s="328">
        <v>0</v>
      </c>
      <c r="O77" s="328">
        <v>0</v>
      </c>
      <c r="P77" s="328">
        <v>0</v>
      </c>
      <c r="Q77" s="329">
        <v>24</v>
      </c>
      <c r="R77" s="329">
        <v>19</v>
      </c>
      <c r="S77" s="330">
        <f t="shared" si="7"/>
        <v>2</v>
      </c>
      <c r="T77" s="330">
        <f t="shared" si="7"/>
        <v>0</v>
      </c>
      <c r="U77" s="331">
        <f t="shared" si="4"/>
        <v>8.3333333333333321</v>
      </c>
      <c r="V77" s="331">
        <f t="shared" si="4"/>
        <v>0</v>
      </c>
    </row>
    <row r="78" spans="1:22" ht="25.5" x14ac:dyDescent="0.2">
      <c r="A78" s="326" t="s">
        <v>29</v>
      </c>
      <c r="B78" s="326" t="s">
        <v>18</v>
      </c>
      <c r="C78" s="326" t="s">
        <v>225</v>
      </c>
      <c r="D78" s="327" t="s">
        <v>250</v>
      </c>
      <c r="E78" s="328">
        <v>0</v>
      </c>
      <c r="F78" s="328">
        <v>0</v>
      </c>
      <c r="G78" s="328">
        <v>11</v>
      </c>
      <c r="H78" s="328">
        <v>9</v>
      </c>
      <c r="I78" s="328">
        <v>0</v>
      </c>
      <c r="J78" s="328">
        <v>0</v>
      </c>
      <c r="K78" s="328">
        <v>1</v>
      </c>
      <c r="L78" s="328">
        <v>1</v>
      </c>
      <c r="M78" s="328">
        <v>0</v>
      </c>
      <c r="N78" s="328">
        <v>0</v>
      </c>
      <c r="O78" s="328">
        <v>0</v>
      </c>
      <c r="P78" s="328">
        <v>0</v>
      </c>
      <c r="Q78" s="329">
        <v>12</v>
      </c>
      <c r="R78" s="329">
        <v>10</v>
      </c>
      <c r="S78" s="330">
        <f t="shared" si="7"/>
        <v>1</v>
      </c>
      <c r="T78" s="330">
        <f t="shared" si="7"/>
        <v>1</v>
      </c>
      <c r="U78" s="331">
        <f t="shared" si="4"/>
        <v>8.3333333333333321</v>
      </c>
      <c r="V78" s="331">
        <f t="shared" si="4"/>
        <v>10</v>
      </c>
    </row>
    <row r="79" spans="1:22" ht="25.5" x14ac:dyDescent="0.2">
      <c r="A79" s="326" t="s">
        <v>29</v>
      </c>
      <c r="B79" s="326" t="s">
        <v>18</v>
      </c>
      <c r="C79" s="326" t="s">
        <v>225</v>
      </c>
      <c r="D79" s="327" t="s">
        <v>251</v>
      </c>
      <c r="E79" s="328">
        <v>0</v>
      </c>
      <c r="F79" s="328">
        <v>0</v>
      </c>
      <c r="G79" s="328">
        <v>1</v>
      </c>
      <c r="H79" s="328">
        <v>1</v>
      </c>
      <c r="I79" s="328">
        <v>1</v>
      </c>
      <c r="J79" s="328">
        <v>1</v>
      </c>
      <c r="K79" s="328">
        <v>0</v>
      </c>
      <c r="L79" s="328">
        <v>0</v>
      </c>
      <c r="M79" s="328">
        <v>0</v>
      </c>
      <c r="N79" s="328">
        <v>0</v>
      </c>
      <c r="O79" s="328">
        <v>0</v>
      </c>
      <c r="P79" s="328">
        <v>0</v>
      </c>
      <c r="Q79" s="329">
        <v>2</v>
      </c>
      <c r="R79" s="329">
        <v>2</v>
      </c>
      <c r="S79" s="330">
        <f t="shared" si="7"/>
        <v>1</v>
      </c>
      <c r="T79" s="330">
        <f t="shared" si="7"/>
        <v>1</v>
      </c>
      <c r="U79" s="331">
        <f t="shared" si="4"/>
        <v>50</v>
      </c>
      <c r="V79" s="331">
        <f t="shared" si="4"/>
        <v>50</v>
      </c>
    </row>
    <row r="80" spans="1:22" x14ac:dyDescent="0.2">
      <c r="A80" s="326" t="s">
        <v>29</v>
      </c>
      <c r="B80" s="326" t="s">
        <v>18</v>
      </c>
      <c r="C80" s="326" t="s">
        <v>225</v>
      </c>
      <c r="D80" s="326" t="s">
        <v>252</v>
      </c>
      <c r="E80" s="328">
        <v>0</v>
      </c>
      <c r="F80" s="328">
        <v>0</v>
      </c>
      <c r="G80" s="328">
        <v>4</v>
      </c>
      <c r="H80" s="328">
        <v>3</v>
      </c>
      <c r="I80" s="328">
        <v>1</v>
      </c>
      <c r="J80" s="328">
        <v>0</v>
      </c>
      <c r="K80" s="328">
        <v>0</v>
      </c>
      <c r="L80" s="328">
        <v>0</v>
      </c>
      <c r="M80" s="328">
        <v>0</v>
      </c>
      <c r="N80" s="328">
        <v>0</v>
      </c>
      <c r="O80" s="328">
        <v>0</v>
      </c>
      <c r="P80" s="328">
        <v>0</v>
      </c>
      <c r="Q80" s="329">
        <v>5</v>
      </c>
      <c r="R80" s="329">
        <v>3</v>
      </c>
      <c r="S80" s="330">
        <f t="shared" si="7"/>
        <v>1</v>
      </c>
      <c r="T80" s="330">
        <f t="shared" si="7"/>
        <v>0</v>
      </c>
      <c r="U80" s="331">
        <f t="shared" si="4"/>
        <v>20</v>
      </c>
      <c r="V80" s="331">
        <f t="shared" si="4"/>
        <v>0</v>
      </c>
    </row>
    <row r="81" spans="1:22" x14ac:dyDescent="0.2">
      <c r="A81" s="326" t="s">
        <v>29</v>
      </c>
      <c r="B81" s="326" t="s">
        <v>18</v>
      </c>
      <c r="C81" s="326" t="s">
        <v>225</v>
      </c>
      <c r="D81" s="326" t="s">
        <v>310</v>
      </c>
      <c r="E81" s="328">
        <v>0</v>
      </c>
      <c r="F81" s="328">
        <v>0</v>
      </c>
      <c r="G81" s="328">
        <v>2</v>
      </c>
      <c r="H81" s="328">
        <v>0</v>
      </c>
      <c r="I81" s="328">
        <v>0</v>
      </c>
      <c r="J81" s="328">
        <v>0</v>
      </c>
      <c r="K81" s="328">
        <v>0</v>
      </c>
      <c r="L81" s="328">
        <v>0</v>
      </c>
      <c r="M81" s="328">
        <v>0</v>
      </c>
      <c r="N81" s="328">
        <v>0</v>
      </c>
      <c r="O81" s="328">
        <v>0</v>
      </c>
      <c r="P81" s="328">
        <v>0</v>
      </c>
      <c r="Q81" s="329">
        <v>2</v>
      </c>
      <c r="R81" s="329">
        <v>0</v>
      </c>
      <c r="S81" s="330">
        <f t="shared" si="7"/>
        <v>0</v>
      </c>
      <c r="T81" s="330">
        <f t="shared" si="7"/>
        <v>0</v>
      </c>
      <c r="U81" s="331">
        <f t="shared" si="4"/>
        <v>0</v>
      </c>
      <c r="V81" s="331">
        <v>0</v>
      </c>
    </row>
    <row r="82" spans="1:22" ht="25.5" x14ac:dyDescent="0.2">
      <c r="A82" s="326" t="s">
        <v>29</v>
      </c>
      <c r="B82" s="326" t="s">
        <v>18</v>
      </c>
      <c r="C82" s="326" t="s">
        <v>225</v>
      </c>
      <c r="D82" s="327" t="s">
        <v>256</v>
      </c>
      <c r="E82" s="328">
        <v>1</v>
      </c>
      <c r="F82" s="328">
        <v>0</v>
      </c>
      <c r="G82" s="328">
        <v>0</v>
      </c>
      <c r="H82" s="328">
        <v>0</v>
      </c>
      <c r="I82" s="328">
        <v>0</v>
      </c>
      <c r="J82" s="328">
        <v>0</v>
      </c>
      <c r="K82" s="328">
        <v>0</v>
      </c>
      <c r="L82" s="328">
        <v>0</v>
      </c>
      <c r="M82" s="328">
        <v>0</v>
      </c>
      <c r="N82" s="328">
        <v>0</v>
      </c>
      <c r="O82" s="328">
        <v>0</v>
      </c>
      <c r="P82" s="328">
        <v>0</v>
      </c>
      <c r="Q82" s="329">
        <v>1</v>
      </c>
      <c r="R82" s="329">
        <v>0</v>
      </c>
      <c r="S82" s="330">
        <f t="shared" si="7"/>
        <v>0</v>
      </c>
      <c r="T82" s="330">
        <f t="shared" si="7"/>
        <v>0</v>
      </c>
      <c r="U82" s="331">
        <f t="shared" si="4"/>
        <v>0</v>
      </c>
      <c r="V82" s="331">
        <v>0</v>
      </c>
    </row>
    <row r="83" spans="1:22" x14ac:dyDescent="0.2">
      <c r="A83" s="326" t="s">
        <v>29</v>
      </c>
      <c r="B83" s="326" t="s">
        <v>18</v>
      </c>
      <c r="C83" s="326" t="s">
        <v>225</v>
      </c>
      <c r="D83" s="326" t="s">
        <v>258</v>
      </c>
      <c r="E83" s="328">
        <v>2</v>
      </c>
      <c r="F83" s="328">
        <v>0</v>
      </c>
      <c r="G83" s="328">
        <v>9</v>
      </c>
      <c r="H83" s="328">
        <v>6</v>
      </c>
      <c r="I83" s="328">
        <v>0</v>
      </c>
      <c r="J83" s="328">
        <v>0</v>
      </c>
      <c r="K83" s="328">
        <v>0</v>
      </c>
      <c r="L83" s="328">
        <v>0</v>
      </c>
      <c r="M83" s="328">
        <v>0</v>
      </c>
      <c r="N83" s="328">
        <v>0</v>
      </c>
      <c r="O83" s="328">
        <v>0</v>
      </c>
      <c r="P83" s="328">
        <v>0</v>
      </c>
      <c r="Q83" s="329">
        <v>11</v>
      </c>
      <c r="R83" s="329">
        <v>6</v>
      </c>
      <c r="S83" s="330">
        <f t="shared" si="7"/>
        <v>0</v>
      </c>
      <c r="T83" s="330">
        <f t="shared" si="7"/>
        <v>0</v>
      </c>
      <c r="U83" s="331">
        <f t="shared" si="4"/>
        <v>0</v>
      </c>
      <c r="V83" s="331">
        <f t="shared" si="4"/>
        <v>0</v>
      </c>
    </row>
    <row r="84" spans="1:22" x14ac:dyDescent="0.2">
      <c r="A84" s="326" t="s">
        <v>29</v>
      </c>
      <c r="B84" s="326" t="s">
        <v>18</v>
      </c>
      <c r="C84" s="326" t="s">
        <v>225</v>
      </c>
      <c r="D84" s="326" t="s">
        <v>259</v>
      </c>
      <c r="E84" s="328">
        <v>1</v>
      </c>
      <c r="F84" s="328">
        <v>1</v>
      </c>
      <c r="G84" s="328">
        <v>4</v>
      </c>
      <c r="H84" s="328">
        <v>3</v>
      </c>
      <c r="I84" s="328">
        <v>0</v>
      </c>
      <c r="J84" s="328">
        <v>0</v>
      </c>
      <c r="K84" s="328">
        <v>0</v>
      </c>
      <c r="L84" s="328">
        <v>0</v>
      </c>
      <c r="M84" s="328">
        <v>0</v>
      </c>
      <c r="N84" s="328">
        <v>0</v>
      </c>
      <c r="O84" s="328">
        <v>0</v>
      </c>
      <c r="P84" s="328">
        <v>0</v>
      </c>
      <c r="Q84" s="329">
        <v>5</v>
      </c>
      <c r="R84" s="329">
        <v>4</v>
      </c>
      <c r="S84" s="330">
        <f t="shared" si="7"/>
        <v>0</v>
      </c>
      <c r="T84" s="330">
        <f t="shared" si="7"/>
        <v>0</v>
      </c>
      <c r="U84" s="331">
        <f t="shared" si="4"/>
        <v>0</v>
      </c>
      <c r="V84" s="331">
        <f t="shared" si="4"/>
        <v>0</v>
      </c>
    </row>
    <row r="85" spans="1:22" ht="25.5" x14ac:dyDescent="0.2">
      <c r="A85" s="326" t="s">
        <v>29</v>
      </c>
      <c r="B85" s="326" t="s">
        <v>18</v>
      </c>
      <c r="C85" s="326" t="s">
        <v>225</v>
      </c>
      <c r="D85" s="327" t="s">
        <v>260</v>
      </c>
      <c r="E85" s="328">
        <v>1</v>
      </c>
      <c r="F85" s="328">
        <v>1</v>
      </c>
      <c r="G85" s="328">
        <v>0</v>
      </c>
      <c r="H85" s="328">
        <v>0</v>
      </c>
      <c r="I85" s="328">
        <v>0</v>
      </c>
      <c r="J85" s="328">
        <v>0</v>
      </c>
      <c r="K85" s="328">
        <v>0</v>
      </c>
      <c r="L85" s="328">
        <v>0</v>
      </c>
      <c r="M85" s="328">
        <v>0</v>
      </c>
      <c r="N85" s="328">
        <v>0</v>
      </c>
      <c r="O85" s="328">
        <v>0</v>
      </c>
      <c r="P85" s="328">
        <v>0</v>
      </c>
      <c r="Q85" s="329">
        <v>1</v>
      </c>
      <c r="R85" s="329">
        <v>1</v>
      </c>
      <c r="S85" s="330">
        <f t="shared" si="7"/>
        <v>0</v>
      </c>
      <c r="T85" s="330">
        <f t="shared" si="7"/>
        <v>0</v>
      </c>
      <c r="U85" s="331">
        <f t="shared" ref="U85:V122" si="8">S85/Q85*100</f>
        <v>0</v>
      </c>
      <c r="V85" s="331">
        <f t="shared" si="8"/>
        <v>0</v>
      </c>
    </row>
    <row r="86" spans="1:22" x14ac:dyDescent="0.2">
      <c r="A86" s="326" t="s">
        <v>29</v>
      </c>
      <c r="B86" s="326" t="s">
        <v>18</v>
      </c>
      <c r="C86" s="326" t="s">
        <v>225</v>
      </c>
      <c r="D86" s="326" t="s">
        <v>263</v>
      </c>
      <c r="E86" s="328">
        <v>0</v>
      </c>
      <c r="F86" s="328">
        <v>0</v>
      </c>
      <c r="G86" s="328">
        <v>1</v>
      </c>
      <c r="H86" s="328">
        <v>1</v>
      </c>
      <c r="I86" s="328">
        <v>0</v>
      </c>
      <c r="J86" s="328">
        <v>0</v>
      </c>
      <c r="K86" s="328">
        <v>0</v>
      </c>
      <c r="L86" s="328">
        <v>0</v>
      </c>
      <c r="M86" s="328">
        <v>0</v>
      </c>
      <c r="N86" s="328">
        <v>0</v>
      </c>
      <c r="O86" s="328">
        <v>0</v>
      </c>
      <c r="P86" s="328">
        <v>0</v>
      </c>
      <c r="Q86" s="329">
        <v>1</v>
      </c>
      <c r="R86" s="329">
        <v>1</v>
      </c>
      <c r="S86" s="330">
        <f t="shared" si="7"/>
        <v>0</v>
      </c>
      <c r="T86" s="330">
        <f t="shared" si="7"/>
        <v>0</v>
      </c>
      <c r="U86" s="331">
        <f t="shared" si="8"/>
        <v>0</v>
      </c>
      <c r="V86" s="331">
        <f t="shared" si="8"/>
        <v>0</v>
      </c>
    </row>
    <row r="87" spans="1:22" x14ac:dyDescent="0.2">
      <c r="A87" s="326" t="s">
        <v>29</v>
      </c>
      <c r="B87" s="326" t="s">
        <v>18</v>
      </c>
      <c r="C87" s="326" t="s">
        <v>225</v>
      </c>
      <c r="D87" s="326" t="s">
        <v>265</v>
      </c>
      <c r="E87" s="328">
        <v>0</v>
      </c>
      <c r="F87" s="328">
        <v>0</v>
      </c>
      <c r="G87" s="328">
        <v>9</v>
      </c>
      <c r="H87" s="328">
        <v>7</v>
      </c>
      <c r="I87" s="328">
        <v>0</v>
      </c>
      <c r="J87" s="328">
        <v>0</v>
      </c>
      <c r="K87" s="328">
        <v>0</v>
      </c>
      <c r="L87" s="328">
        <v>0</v>
      </c>
      <c r="M87" s="328">
        <v>0</v>
      </c>
      <c r="N87" s="328">
        <v>0</v>
      </c>
      <c r="O87" s="328">
        <v>0</v>
      </c>
      <c r="P87" s="328">
        <v>0</v>
      </c>
      <c r="Q87" s="329">
        <v>9</v>
      </c>
      <c r="R87" s="329">
        <v>7</v>
      </c>
      <c r="S87" s="330">
        <f t="shared" si="7"/>
        <v>0</v>
      </c>
      <c r="T87" s="330">
        <f t="shared" si="7"/>
        <v>0</v>
      </c>
      <c r="U87" s="331">
        <f t="shared" si="8"/>
        <v>0</v>
      </c>
      <c r="V87" s="331">
        <f t="shared" si="8"/>
        <v>0</v>
      </c>
    </row>
    <row r="88" spans="1:22" x14ac:dyDescent="0.2">
      <c r="A88" s="326" t="s">
        <v>29</v>
      </c>
      <c r="B88" s="326" t="s">
        <v>18</v>
      </c>
      <c r="C88" s="326" t="s">
        <v>225</v>
      </c>
      <c r="D88" s="326" t="s">
        <v>311</v>
      </c>
      <c r="E88" s="328">
        <v>0</v>
      </c>
      <c r="F88" s="328">
        <v>0</v>
      </c>
      <c r="G88" s="328">
        <v>2</v>
      </c>
      <c r="H88" s="328">
        <v>1</v>
      </c>
      <c r="I88" s="328">
        <v>2</v>
      </c>
      <c r="J88" s="328">
        <v>0</v>
      </c>
      <c r="K88" s="328">
        <v>0</v>
      </c>
      <c r="L88" s="328">
        <v>0</v>
      </c>
      <c r="M88" s="328">
        <v>0</v>
      </c>
      <c r="N88" s="328">
        <v>0</v>
      </c>
      <c r="O88" s="328">
        <v>0</v>
      </c>
      <c r="P88" s="328">
        <v>0</v>
      </c>
      <c r="Q88" s="329">
        <v>4</v>
      </c>
      <c r="R88" s="329">
        <v>1</v>
      </c>
      <c r="S88" s="330">
        <f t="shared" si="7"/>
        <v>2</v>
      </c>
      <c r="T88" s="330">
        <f t="shared" si="7"/>
        <v>0</v>
      </c>
      <c r="U88" s="331">
        <f t="shared" si="8"/>
        <v>50</v>
      </c>
      <c r="V88" s="331">
        <f t="shared" si="8"/>
        <v>0</v>
      </c>
    </row>
    <row r="89" spans="1:22" ht="25.5" x14ac:dyDescent="0.2">
      <c r="A89" s="326" t="s">
        <v>29</v>
      </c>
      <c r="B89" s="326" t="s">
        <v>18</v>
      </c>
      <c r="C89" s="326" t="s">
        <v>225</v>
      </c>
      <c r="D89" s="327" t="s">
        <v>267</v>
      </c>
      <c r="E89" s="328">
        <v>10</v>
      </c>
      <c r="F89" s="328">
        <v>8</v>
      </c>
      <c r="G89" s="328">
        <v>2</v>
      </c>
      <c r="H89" s="328">
        <v>1</v>
      </c>
      <c r="I89" s="328">
        <v>2</v>
      </c>
      <c r="J89" s="328">
        <v>2</v>
      </c>
      <c r="K89" s="328">
        <v>0</v>
      </c>
      <c r="L89" s="328">
        <v>0</v>
      </c>
      <c r="M89" s="328">
        <v>0</v>
      </c>
      <c r="N89" s="328">
        <v>0</v>
      </c>
      <c r="O89" s="328">
        <v>0</v>
      </c>
      <c r="P89" s="328">
        <v>0</v>
      </c>
      <c r="Q89" s="329">
        <v>14</v>
      </c>
      <c r="R89" s="329">
        <v>11</v>
      </c>
      <c r="S89" s="330">
        <f t="shared" si="7"/>
        <v>2</v>
      </c>
      <c r="T89" s="330">
        <f t="shared" si="7"/>
        <v>2</v>
      </c>
      <c r="U89" s="331">
        <f t="shared" si="8"/>
        <v>14.285714285714285</v>
      </c>
      <c r="V89" s="331">
        <f t="shared" si="8"/>
        <v>18.181818181818183</v>
      </c>
    </row>
    <row r="90" spans="1:22" x14ac:dyDescent="0.2">
      <c r="A90" s="326" t="s">
        <v>29</v>
      </c>
      <c r="B90" s="326" t="s">
        <v>18</v>
      </c>
      <c r="C90" s="326" t="s">
        <v>225</v>
      </c>
      <c r="D90" s="326" t="s">
        <v>266</v>
      </c>
      <c r="E90" s="328">
        <v>1</v>
      </c>
      <c r="F90" s="328">
        <v>0</v>
      </c>
      <c r="G90" s="328">
        <v>0</v>
      </c>
      <c r="H90" s="328">
        <v>0</v>
      </c>
      <c r="I90" s="328">
        <v>0</v>
      </c>
      <c r="J90" s="328">
        <v>0</v>
      </c>
      <c r="K90" s="328">
        <v>0</v>
      </c>
      <c r="L90" s="328">
        <v>0</v>
      </c>
      <c r="M90" s="328">
        <v>0</v>
      </c>
      <c r="N90" s="328">
        <v>0</v>
      </c>
      <c r="O90" s="328">
        <v>0</v>
      </c>
      <c r="P90" s="328">
        <v>0</v>
      </c>
      <c r="Q90" s="329">
        <v>1</v>
      </c>
      <c r="R90" s="329">
        <v>0</v>
      </c>
      <c r="S90" s="330">
        <f t="shared" si="7"/>
        <v>0</v>
      </c>
      <c r="T90" s="330">
        <f t="shared" si="7"/>
        <v>0</v>
      </c>
      <c r="U90" s="331">
        <f t="shared" si="8"/>
        <v>0</v>
      </c>
      <c r="V90" s="331">
        <v>0</v>
      </c>
    </row>
    <row r="91" spans="1:22" ht="25.5" x14ac:dyDescent="0.2">
      <c r="A91" s="326" t="s">
        <v>29</v>
      </c>
      <c r="B91" s="326" t="s">
        <v>18</v>
      </c>
      <c r="C91" s="326" t="s">
        <v>225</v>
      </c>
      <c r="D91" s="327" t="s">
        <v>272</v>
      </c>
      <c r="E91" s="328">
        <v>0</v>
      </c>
      <c r="F91" s="328">
        <v>0</v>
      </c>
      <c r="G91" s="328">
        <v>1</v>
      </c>
      <c r="H91" s="328">
        <v>1</v>
      </c>
      <c r="I91" s="328">
        <v>0</v>
      </c>
      <c r="J91" s="328">
        <v>0</v>
      </c>
      <c r="K91" s="328">
        <v>0</v>
      </c>
      <c r="L91" s="328">
        <v>0</v>
      </c>
      <c r="M91" s="328">
        <v>0</v>
      </c>
      <c r="N91" s="328">
        <v>0</v>
      </c>
      <c r="O91" s="328">
        <v>0</v>
      </c>
      <c r="P91" s="328">
        <v>0</v>
      </c>
      <c r="Q91" s="329">
        <v>1</v>
      </c>
      <c r="R91" s="329">
        <v>1</v>
      </c>
      <c r="S91" s="330">
        <f t="shared" si="7"/>
        <v>0</v>
      </c>
      <c r="T91" s="330">
        <f t="shared" si="7"/>
        <v>0</v>
      </c>
      <c r="U91" s="331">
        <f t="shared" si="8"/>
        <v>0</v>
      </c>
      <c r="V91" s="331">
        <f t="shared" si="8"/>
        <v>0</v>
      </c>
    </row>
    <row r="92" spans="1:22" ht="25.5" x14ac:dyDescent="0.2">
      <c r="A92" s="326" t="s">
        <v>29</v>
      </c>
      <c r="B92" s="326" t="s">
        <v>18</v>
      </c>
      <c r="C92" s="326" t="s">
        <v>225</v>
      </c>
      <c r="D92" s="327" t="s">
        <v>273</v>
      </c>
      <c r="E92" s="328">
        <v>0</v>
      </c>
      <c r="F92" s="328">
        <v>0</v>
      </c>
      <c r="G92" s="328">
        <v>6</v>
      </c>
      <c r="H92" s="328">
        <v>5</v>
      </c>
      <c r="I92" s="328">
        <v>0</v>
      </c>
      <c r="J92" s="328">
        <v>0</v>
      </c>
      <c r="K92" s="328">
        <v>0</v>
      </c>
      <c r="L92" s="328">
        <v>0</v>
      </c>
      <c r="M92" s="328">
        <v>0</v>
      </c>
      <c r="N92" s="328">
        <v>0</v>
      </c>
      <c r="O92" s="328">
        <v>0</v>
      </c>
      <c r="P92" s="328">
        <v>0</v>
      </c>
      <c r="Q92" s="329">
        <v>6</v>
      </c>
      <c r="R92" s="329">
        <v>5</v>
      </c>
      <c r="S92" s="330">
        <f t="shared" si="7"/>
        <v>0</v>
      </c>
      <c r="T92" s="330">
        <f t="shared" si="7"/>
        <v>0</v>
      </c>
      <c r="U92" s="331">
        <f t="shared" si="8"/>
        <v>0</v>
      </c>
      <c r="V92" s="331">
        <f t="shared" si="8"/>
        <v>0</v>
      </c>
    </row>
    <row r="93" spans="1:22" x14ac:dyDescent="0.2">
      <c r="A93" s="326" t="s">
        <v>29</v>
      </c>
      <c r="B93" s="326" t="s">
        <v>18</v>
      </c>
      <c r="C93" s="326" t="s">
        <v>225</v>
      </c>
      <c r="D93" s="326" t="s">
        <v>274</v>
      </c>
      <c r="E93" s="328">
        <v>4</v>
      </c>
      <c r="F93" s="328">
        <v>3</v>
      </c>
      <c r="G93" s="328">
        <v>2</v>
      </c>
      <c r="H93" s="328">
        <v>0</v>
      </c>
      <c r="I93" s="328">
        <v>0</v>
      </c>
      <c r="J93" s="328">
        <v>0</v>
      </c>
      <c r="K93" s="328">
        <v>0</v>
      </c>
      <c r="L93" s="328">
        <v>0</v>
      </c>
      <c r="M93" s="328">
        <v>0</v>
      </c>
      <c r="N93" s="328">
        <v>0</v>
      </c>
      <c r="O93" s="328">
        <v>0</v>
      </c>
      <c r="P93" s="328">
        <v>0</v>
      </c>
      <c r="Q93" s="329">
        <v>6</v>
      </c>
      <c r="R93" s="329">
        <v>3</v>
      </c>
      <c r="S93" s="330">
        <f t="shared" si="7"/>
        <v>0</v>
      </c>
      <c r="T93" s="330">
        <f t="shared" si="7"/>
        <v>0</v>
      </c>
      <c r="U93" s="331">
        <f t="shared" si="8"/>
        <v>0</v>
      </c>
      <c r="V93" s="331">
        <f t="shared" si="8"/>
        <v>0</v>
      </c>
    </row>
    <row r="94" spans="1:22" x14ac:dyDescent="0.2">
      <c r="A94" s="326" t="s">
        <v>29</v>
      </c>
      <c r="B94" s="326" t="s">
        <v>18</v>
      </c>
      <c r="C94" s="326" t="s">
        <v>225</v>
      </c>
      <c r="D94" s="326" t="s">
        <v>275</v>
      </c>
      <c r="E94" s="328">
        <v>2</v>
      </c>
      <c r="F94" s="328">
        <v>2</v>
      </c>
      <c r="G94" s="328">
        <v>1</v>
      </c>
      <c r="H94" s="328">
        <v>1</v>
      </c>
      <c r="I94" s="328">
        <v>0</v>
      </c>
      <c r="J94" s="328">
        <v>0</v>
      </c>
      <c r="K94" s="328">
        <v>0</v>
      </c>
      <c r="L94" s="328">
        <v>0</v>
      </c>
      <c r="M94" s="328">
        <v>0</v>
      </c>
      <c r="N94" s="328">
        <v>0</v>
      </c>
      <c r="O94" s="328">
        <v>0</v>
      </c>
      <c r="P94" s="328">
        <v>0</v>
      </c>
      <c r="Q94" s="329">
        <v>3</v>
      </c>
      <c r="R94" s="329">
        <v>3</v>
      </c>
      <c r="S94" s="330">
        <f t="shared" si="7"/>
        <v>0</v>
      </c>
      <c r="T94" s="330">
        <f t="shared" si="7"/>
        <v>0</v>
      </c>
      <c r="U94" s="331">
        <f t="shared" si="8"/>
        <v>0</v>
      </c>
      <c r="V94" s="331">
        <f t="shared" si="8"/>
        <v>0</v>
      </c>
    </row>
    <row r="95" spans="1:22" x14ac:dyDescent="0.2">
      <c r="A95" s="326" t="s">
        <v>29</v>
      </c>
      <c r="B95" s="326" t="s">
        <v>18</v>
      </c>
      <c r="C95" s="326" t="s">
        <v>225</v>
      </c>
      <c r="D95" s="326" t="s">
        <v>277</v>
      </c>
      <c r="E95" s="328">
        <v>1</v>
      </c>
      <c r="F95" s="328">
        <v>1</v>
      </c>
      <c r="G95" s="328">
        <v>0</v>
      </c>
      <c r="H95" s="328">
        <v>0</v>
      </c>
      <c r="I95" s="328">
        <v>0</v>
      </c>
      <c r="J95" s="328">
        <v>0</v>
      </c>
      <c r="K95" s="328">
        <v>0</v>
      </c>
      <c r="L95" s="328">
        <v>0</v>
      </c>
      <c r="M95" s="328">
        <v>0</v>
      </c>
      <c r="N95" s="328">
        <v>0</v>
      </c>
      <c r="O95" s="328">
        <v>0</v>
      </c>
      <c r="P95" s="328">
        <v>0</v>
      </c>
      <c r="Q95" s="329">
        <v>1</v>
      </c>
      <c r="R95" s="329">
        <v>1</v>
      </c>
      <c r="S95" s="330">
        <f t="shared" si="7"/>
        <v>0</v>
      </c>
      <c r="T95" s="330">
        <f t="shared" si="7"/>
        <v>0</v>
      </c>
      <c r="U95" s="331">
        <f t="shared" si="8"/>
        <v>0</v>
      </c>
      <c r="V95" s="331">
        <f t="shared" si="8"/>
        <v>0</v>
      </c>
    </row>
    <row r="96" spans="1:22" x14ac:dyDescent="0.2">
      <c r="A96" s="326" t="s">
        <v>29</v>
      </c>
      <c r="B96" s="326" t="s">
        <v>18</v>
      </c>
      <c r="C96" s="326" t="s">
        <v>225</v>
      </c>
      <c r="D96" s="326" t="s">
        <v>279</v>
      </c>
      <c r="E96" s="328">
        <v>0</v>
      </c>
      <c r="F96" s="328">
        <v>0</v>
      </c>
      <c r="G96" s="328">
        <v>1</v>
      </c>
      <c r="H96" s="328">
        <v>1</v>
      </c>
      <c r="I96" s="328">
        <v>0</v>
      </c>
      <c r="J96" s="328">
        <v>0</v>
      </c>
      <c r="K96" s="328">
        <v>0</v>
      </c>
      <c r="L96" s="328">
        <v>0</v>
      </c>
      <c r="M96" s="328">
        <v>0</v>
      </c>
      <c r="N96" s="328">
        <v>0</v>
      </c>
      <c r="O96" s="328">
        <v>0</v>
      </c>
      <c r="P96" s="328">
        <v>0</v>
      </c>
      <c r="Q96" s="329">
        <v>1</v>
      </c>
      <c r="R96" s="329">
        <v>1</v>
      </c>
      <c r="S96" s="330">
        <f t="shared" si="7"/>
        <v>0</v>
      </c>
      <c r="T96" s="330">
        <f t="shared" si="7"/>
        <v>0</v>
      </c>
      <c r="U96" s="331">
        <f t="shared" si="8"/>
        <v>0</v>
      </c>
      <c r="V96" s="331">
        <f t="shared" si="8"/>
        <v>0</v>
      </c>
    </row>
    <row r="97" spans="1:22" ht="25.5" x14ac:dyDescent="0.2">
      <c r="A97" s="326" t="s">
        <v>29</v>
      </c>
      <c r="B97" s="326" t="s">
        <v>18</v>
      </c>
      <c r="C97" s="326" t="s">
        <v>225</v>
      </c>
      <c r="D97" s="327" t="s">
        <v>281</v>
      </c>
      <c r="E97" s="328">
        <v>0</v>
      </c>
      <c r="F97" s="328">
        <v>0</v>
      </c>
      <c r="G97" s="328">
        <v>1</v>
      </c>
      <c r="H97" s="328">
        <v>1</v>
      </c>
      <c r="I97" s="328">
        <v>0</v>
      </c>
      <c r="J97" s="328">
        <v>0</v>
      </c>
      <c r="K97" s="328">
        <v>0</v>
      </c>
      <c r="L97" s="328">
        <v>0</v>
      </c>
      <c r="M97" s="328">
        <v>0</v>
      </c>
      <c r="N97" s="328">
        <v>0</v>
      </c>
      <c r="O97" s="328">
        <v>0</v>
      </c>
      <c r="P97" s="328">
        <v>0</v>
      </c>
      <c r="Q97" s="329">
        <v>1</v>
      </c>
      <c r="R97" s="329">
        <v>1</v>
      </c>
      <c r="S97" s="330">
        <f t="shared" si="7"/>
        <v>0</v>
      </c>
      <c r="T97" s="330">
        <f t="shared" si="7"/>
        <v>0</v>
      </c>
      <c r="U97" s="331">
        <f t="shared" si="8"/>
        <v>0</v>
      </c>
      <c r="V97" s="331">
        <f t="shared" si="8"/>
        <v>0</v>
      </c>
    </row>
    <row r="98" spans="1:22" ht="25.5" x14ac:dyDescent="0.2">
      <c r="A98" s="326" t="s">
        <v>29</v>
      </c>
      <c r="B98" s="326" t="s">
        <v>18</v>
      </c>
      <c r="C98" s="326" t="s">
        <v>225</v>
      </c>
      <c r="D98" s="327" t="s">
        <v>89</v>
      </c>
      <c r="E98" s="328">
        <v>12</v>
      </c>
      <c r="F98" s="328">
        <v>5</v>
      </c>
      <c r="G98" s="328">
        <v>17</v>
      </c>
      <c r="H98" s="328">
        <v>3</v>
      </c>
      <c r="I98" s="328">
        <v>4</v>
      </c>
      <c r="J98" s="328">
        <v>2</v>
      </c>
      <c r="K98" s="328">
        <v>0</v>
      </c>
      <c r="L98" s="328">
        <v>0</v>
      </c>
      <c r="M98" s="328">
        <v>0</v>
      </c>
      <c r="N98" s="328">
        <v>0</v>
      </c>
      <c r="O98" s="328">
        <v>0</v>
      </c>
      <c r="P98" s="328">
        <v>0</v>
      </c>
      <c r="Q98" s="329">
        <v>33</v>
      </c>
      <c r="R98" s="329">
        <v>10</v>
      </c>
      <c r="S98" s="330">
        <f t="shared" si="7"/>
        <v>4</v>
      </c>
      <c r="T98" s="330">
        <f t="shared" si="7"/>
        <v>2</v>
      </c>
      <c r="U98" s="331">
        <f t="shared" si="8"/>
        <v>12.121212121212121</v>
      </c>
      <c r="V98" s="331">
        <f t="shared" si="8"/>
        <v>20</v>
      </c>
    </row>
    <row r="99" spans="1:22" ht="25.5" x14ac:dyDescent="0.2">
      <c r="A99" s="326" t="s">
        <v>29</v>
      </c>
      <c r="B99" s="326" t="s">
        <v>18</v>
      </c>
      <c r="C99" s="326" t="s">
        <v>225</v>
      </c>
      <c r="D99" s="327" t="s">
        <v>282</v>
      </c>
      <c r="E99" s="328">
        <v>1</v>
      </c>
      <c r="F99" s="328">
        <v>1</v>
      </c>
      <c r="G99" s="328">
        <v>1</v>
      </c>
      <c r="H99" s="328">
        <v>1</v>
      </c>
      <c r="I99" s="328">
        <v>0</v>
      </c>
      <c r="J99" s="328">
        <v>0</v>
      </c>
      <c r="K99" s="328">
        <v>0</v>
      </c>
      <c r="L99" s="328">
        <v>0</v>
      </c>
      <c r="M99" s="328">
        <v>0</v>
      </c>
      <c r="N99" s="328">
        <v>0</v>
      </c>
      <c r="O99" s="328">
        <v>0</v>
      </c>
      <c r="P99" s="328">
        <v>0</v>
      </c>
      <c r="Q99" s="329">
        <v>2</v>
      </c>
      <c r="R99" s="329">
        <v>2</v>
      </c>
      <c r="S99" s="330">
        <f t="shared" si="7"/>
        <v>0</v>
      </c>
      <c r="T99" s="330">
        <f t="shared" si="7"/>
        <v>0</v>
      </c>
      <c r="U99" s="331">
        <f t="shared" si="8"/>
        <v>0</v>
      </c>
      <c r="V99" s="331">
        <f t="shared" si="8"/>
        <v>0</v>
      </c>
    </row>
    <row r="100" spans="1:22" ht="38.25" x14ac:dyDescent="0.2">
      <c r="A100" s="326" t="s">
        <v>29</v>
      </c>
      <c r="B100" s="326" t="s">
        <v>18</v>
      </c>
      <c r="C100" s="326" t="s">
        <v>225</v>
      </c>
      <c r="D100" s="327" t="s">
        <v>313</v>
      </c>
      <c r="E100" s="328">
        <v>1</v>
      </c>
      <c r="F100" s="328">
        <v>1</v>
      </c>
      <c r="G100" s="328">
        <v>0</v>
      </c>
      <c r="H100" s="328">
        <v>0</v>
      </c>
      <c r="I100" s="328">
        <v>0</v>
      </c>
      <c r="J100" s="328">
        <v>0</v>
      </c>
      <c r="K100" s="328">
        <v>0</v>
      </c>
      <c r="L100" s="328">
        <v>0</v>
      </c>
      <c r="M100" s="328">
        <v>0</v>
      </c>
      <c r="N100" s="328">
        <v>0</v>
      </c>
      <c r="O100" s="328">
        <v>0</v>
      </c>
      <c r="P100" s="328">
        <v>0</v>
      </c>
      <c r="Q100" s="329">
        <v>1</v>
      </c>
      <c r="R100" s="329">
        <v>1</v>
      </c>
      <c r="S100" s="330">
        <f t="shared" si="7"/>
        <v>0</v>
      </c>
      <c r="T100" s="330">
        <f t="shared" si="7"/>
        <v>0</v>
      </c>
      <c r="U100" s="331">
        <f t="shared" si="8"/>
        <v>0</v>
      </c>
      <c r="V100" s="331">
        <f t="shared" si="8"/>
        <v>0</v>
      </c>
    </row>
    <row r="101" spans="1:22" ht="25.5" x14ac:dyDescent="0.2">
      <c r="A101" s="326" t="s">
        <v>29</v>
      </c>
      <c r="B101" s="326" t="s">
        <v>18</v>
      </c>
      <c r="C101" s="326" t="s">
        <v>225</v>
      </c>
      <c r="D101" s="327" t="s">
        <v>283</v>
      </c>
      <c r="E101" s="328">
        <v>6</v>
      </c>
      <c r="F101" s="328">
        <v>4</v>
      </c>
      <c r="G101" s="328">
        <v>5</v>
      </c>
      <c r="H101" s="328">
        <v>5</v>
      </c>
      <c r="I101" s="328">
        <v>1</v>
      </c>
      <c r="J101" s="328">
        <v>1</v>
      </c>
      <c r="K101" s="328">
        <v>0</v>
      </c>
      <c r="L101" s="328">
        <v>0</v>
      </c>
      <c r="M101" s="328">
        <v>0</v>
      </c>
      <c r="N101" s="328">
        <v>0</v>
      </c>
      <c r="O101" s="328">
        <v>0</v>
      </c>
      <c r="P101" s="328">
        <v>0</v>
      </c>
      <c r="Q101" s="329">
        <v>12</v>
      </c>
      <c r="R101" s="329">
        <v>10</v>
      </c>
      <c r="S101" s="330">
        <f t="shared" si="7"/>
        <v>1</v>
      </c>
      <c r="T101" s="330">
        <f t="shared" si="7"/>
        <v>1</v>
      </c>
      <c r="U101" s="331">
        <f t="shared" si="8"/>
        <v>8.3333333333333321</v>
      </c>
      <c r="V101" s="331">
        <f t="shared" si="8"/>
        <v>10</v>
      </c>
    </row>
    <row r="102" spans="1:22" ht="38.25" x14ac:dyDescent="0.2">
      <c r="A102" s="326" t="s">
        <v>29</v>
      </c>
      <c r="B102" s="326" t="s">
        <v>18</v>
      </c>
      <c r="C102" s="326" t="s">
        <v>225</v>
      </c>
      <c r="D102" s="327" t="s">
        <v>284</v>
      </c>
      <c r="E102" s="328">
        <v>0</v>
      </c>
      <c r="F102" s="328">
        <v>0</v>
      </c>
      <c r="G102" s="328">
        <v>1</v>
      </c>
      <c r="H102" s="328">
        <v>1</v>
      </c>
      <c r="I102" s="328">
        <v>0</v>
      </c>
      <c r="J102" s="328">
        <v>0</v>
      </c>
      <c r="K102" s="328">
        <v>0</v>
      </c>
      <c r="L102" s="328">
        <v>0</v>
      </c>
      <c r="M102" s="328">
        <v>0</v>
      </c>
      <c r="N102" s="328">
        <v>0</v>
      </c>
      <c r="O102" s="328">
        <v>0</v>
      </c>
      <c r="P102" s="328">
        <v>0</v>
      </c>
      <c r="Q102" s="329">
        <v>1</v>
      </c>
      <c r="R102" s="329">
        <v>1</v>
      </c>
      <c r="S102" s="330">
        <f t="shared" si="7"/>
        <v>0</v>
      </c>
      <c r="T102" s="330">
        <f t="shared" si="7"/>
        <v>0</v>
      </c>
      <c r="U102" s="331">
        <f t="shared" si="8"/>
        <v>0</v>
      </c>
      <c r="V102" s="331">
        <f t="shared" si="8"/>
        <v>0</v>
      </c>
    </row>
    <row r="103" spans="1:22" ht="38.25" x14ac:dyDescent="0.2">
      <c r="A103" s="326" t="s">
        <v>29</v>
      </c>
      <c r="B103" s="326" t="s">
        <v>18</v>
      </c>
      <c r="C103" s="326" t="s">
        <v>225</v>
      </c>
      <c r="D103" s="327" t="s">
        <v>285</v>
      </c>
      <c r="E103" s="328">
        <v>3</v>
      </c>
      <c r="F103" s="328">
        <v>2</v>
      </c>
      <c r="G103" s="328">
        <v>1</v>
      </c>
      <c r="H103" s="328">
        <v>0</v>
      </c>
      <c r="I103" s="328">
        <v>0</v>
      </c>
      <c r="J103" s="328">
        <v>0</v>
      </c>
      <c r="K103" s="328">
        <v>0</v>
      </c>
      <c r="L103" s="328">
        <v>0</v>
      </c>
      <c r="M103" s="328">
        <v>0</v>
      </c>
      <c r="N103" s="328">
        <v>0</v>
      </c>
      <c r="O103" s="328">
        <v>0</v>
      </c>
      <c r="P103" s="328">
        <v>0</v>
      </c>
      <c r="Q103" s="329">
        <v>4</v>
      </c>
      <c r="R103" s="329">
        <v>2</v>
      </c>
      <c r="S103" s="330">
        <f t="shared" si="7"/>
        <v>0</v>
      </c>
      <c r="T103" s="330">
        <f t="shared" si="7"/>
        <v>0</v>
      </c>
      <c r="U103" s="331">
        <f t="shared" si="8"/>
        <v>0</v>
      </c>
      <c r="V103" s="331">
        <f t="shared" si="8"/>
        <v>0</v>
      </c>
    </row>
    <row r="104" spans="1:22" ht="38.25" x14ac:dyDescent="0.2">
      <c r="A104" s="326" t="s">
        <v>29</v>
      </c>
      <c r="B104" s="326" t="s">
        <v>18</v>
      </c>
      <c r="C104" s="326" t="s">
        <v>225</v>
      </c>
      <c r="D104" s="327" t="s">
        <v>286</v>
      </c>
      <c r="E104" s="328">
        <v>4</v>
      </c>
      <c r="F104" s="328">
        <v>4</v>
      </c>
      <c r="G104" s="328">
        <v>4</v>
      </c>
      <c r="H104" s="328">
        <v>4</v>
      </c>
      <c r="I104" s="328">
        <v>0</v>
      </c>
      <c r="J104" s="328">
        <v>0</v>
      </c>
      <c r="K104" s="328">
        <v>0</v>
      </c>
      <c r="L104" s="328">
        <v>0</v>
      </c>
      <c r="M104" s="328">
        <v>0</v>
      </c>
      <c r="N104" s="328">
        <v>0</v>
      </c>
      <c r="O104" s="328">
        <v>0</v>
      </c>
      <c r="P104" s="328">
        <v>0</v>
      </c>
      <c r="Q104" s="329">
        <v>8</v>
      </c>
      <c r="R104" s="329">
        <v>8</v>
      </c>
      <c r="S104" s="330">
        <f t="shared" si="7"/>
        <v>0</v>
      </c>
      <c r="T104" s="330">
        <f t="shared" si="7"/>
        <v>0</v>
      </c>
      <c r="U104" s="331">
        <f t="shared" si="8"/>
        <v>0</v>
      </c>
      <c r="V104" s="331">
        <f t="shared" si="8"/>
        <v>0</v>
      </c>
    </row>
    <row r="105" spans="1:22" ht="38.25" x14ac:dyDescent="0.2">
      <c r="A105" s="326" t="s">
        <v>29</v>
      </c>
      <c r="B105" s="326" t="s">
        <v>18</v>
      </c>
      <c r="C105" s="326" t="s">
        <v>225</v>
      </c>
      <c r="D105" s="327" t="s">
        <v>287</v>
      </c>
      <c r="E105" s="328">
        <v>4</v>
      </c>
      <c r="F105" s="328">
        <v>4</v>
      </c>
      <c r="G105" s="328">
        <v>8</v>
      </c>
      <c r="H105" s="328">
        <v>8</v>
      </c>
      <c r="I105" s="328">
        <v>0</v>
      </c>
      <c r="J105" s="328">
        <v>0</v>
      </c>
      <c r="K105" s="328">
        <v>0</v>
      </c>
      <c r="L105" s="328">
        <v>0</v>
      </c>
      <c r="M105" s="328">
        <v>0</v>
      </c>
      <c r="N105" s="328">
        <v>0</v>
      </c>
      <c r="O105" s="328">
        <v>0</v>
      </c>
      <c r="P105" s="328">
        <v>0</v>
      </c>
      <c r="Q105" s="329">
        <v>12</v>
      </c>
      <c r="R105" s="329">
        <v>12</v>
      </c>
      <c r="S105" s="330">
        <f t="shared" si="7"/>
        <v>0</v>
      </c>
      <c r="T105" s="330">
        <f t="shared" si="7"/>
        <v>0</v>
      </c>
      <c r="U105" s="331">
        <f t="shared" si="8"/>
        <v>0</v>
      </c>
      <c r="V105" s="331">
        <f t="shared" si="8"/>
        <v>0</v>
      </c>
    </row>
    <row r="106" spans="1:22" ht="38.25" x14ac:dyDescent="0.2">
      <c r="A106" s="326" t="s">
        <v>29</v>
      </c>
      <c r="B106" s="326" t="s">
        <v>18</v>
      </c>
      <c r="C106" s="326" t="s">
        <v>225</v>
      </c>
      <c r="D106" s="327" t="s">
        <v>288</v>
      </c>
      <c r="E106" s="328">
        <v>3</v>
      </c>
      <c r="F106" s="328">
        <v>1</v>
      </c>
      <c r="G106" s="328">
        <v>4</v>
      </c>
      <c r="H106" s="328">
        <v>1</v>
      </c>
      <c r="I106" s="328">
        <v>2</v>
      </c>
      <c r="J106" s="328">
        <v>2</v>
      </c>
      <c r="K106" s="328">
        <v>0</v>
      </c>
      <c r="L106" s="328">
        <v>0</v>
      </c>
      <c r="M106" s="328">
        <v>0</v>
      </c>
      <c r="N106" s="328">
        <v>0</v>
      </c>
      <c r="O106" s="328">
        <v>0</v>
      </c>
      <c r="P106" s="328">
        <v>0</v>
      </c>
      <c r="Q106" s="329">
        <v>9</v>
      </c>
      <c r="R106" s="329">
        <v>4</v>
      </c>
      <c r="S106" s="330">
        <f t="shared" si="7"/>
        <v>2</v>
      </c>
      <c r="T106" s="330">
        <f t="shared" si="7"/>
        <v>2</v>
      </c>
      <c r="U106" s="331">
        <f t="shared" si="8"/>
        <v>22.222222222222221</v>
      </c>
      <c r="V106" s="331">
        <f t="shared" si="8"/>
        <v>50</v>
      </c>
    </row>
    <row r="107" spans="1:22" ht="25.5" x14ac:dyDescent="0.2">
      <c r="A107" s="326" t="s">
        <v>29</v>
      </c>
      <c r="B107" s="326" t="s">
        <v>18</v>
      </c>
      <c r="C107" s="326" t="s">
        <v>225</v>
      </c>
      <c r="D107" s="327" t="s">
        <v>290</v>
      </c>
      <c r="E107" s="328">
        <v>0</v>
      </c>
      <c r="F107" s="328">
        <v>0</v>
      </c>
      <c r="G107" s="328">
        <v>2</v>
      </c>
      <c r="H107" s="328">
        <v>1</v>
      </c>
      <c r="I107" s="328">
        <v>1</v>
      </c>
      <c r="J107" s="328">
        <v>1</v>
      </c>
      <c r="K107" s="328">
        <v>0</v>
      </c>
      <c r="L107" s="328">
        <v>0</v>
      </c>
      <c r="M107" s="328">
        <v>0</v>
      </c>
      <c r="N107" s="328">
        <v>0</v>
      </c>
      <c r="O107" s="328">
        <v>0</v>
      </c>
      <c r="P107" s="328">
        <v>0</v>
      </c>
      <c r="Q107" s="329">
        <v>3</v>
      </c>
      <c r="R107" s="329">
        <v>2</v>
      </c>
      <c r="S107" s="330">
        <f t="shared" si="7"/>
        <v>1</v>
      </c>
      <c r="T107" s="330">
        <f t="shared" si="7"/>
        <v>1</v>
      </c>
      <c r="U107" s="331">
        <f t="shared" si="8"/>
        <v>33.333333333333329</v>
      </c>
      <c r="V107" s="331">
        <f t="shared" si="8"/>
        <v>50</v>
      </c>
    </row>
    <row r="108" spans="1:22" ht="25.5" x14ac:dyDescent="0.2">
      <c r="A108" s="326" t="s">
        <v>29</v>
      </c>
      <c r="B108" s="326" t="s">
        <v>18</v>
      </c>
      <c r="C108" s="326" t="s">
        <v>225</v>
      </c>
      <c r="D108" s="327" t="s">
        <v>291</v>
      </c>
      <c r="E108" s="328">
        <v>3</v>
      </c>
      <c r="F108" s="328">
        <v>2</v>
      </c>
      <c r="G108" s="328">
        <v>1</v>
      </c>
      <c r="H108" s="328">
        <v>0</v>
      </c>
      <c r="I108" s="328">
        <v>0</v>
      </c>
      <c r="J108" s="328">
        <v>0</v>
      </c>
      <c r="K108" s="328">
        <v>0</v>
      </c>
      <c r="L108" s="328">
        <v>0</v>
      </c>
      <c r="M108" s="328">
        <v>0</v>
      </c>
      <c r="N108" s="328">
        <v>0</v>
      </c>
      <c r="O108" s="328">
        <v>0</v>
      </c>
      <c r="P108" s="328">
        <v>0</v>
      </c>
      <c r="Q108" s="329">
        <v>4</v>
      </c>
      <c r="R108" s="329">
        <v>2</v>
      </c>
      <c r="S108" s="330">
        <f t="shared" si="7"/>
        <v>0</v>
      </c>
      <c r="T108" s="330">
        <f t="shared" si="7"/>
        <v>0</v>
      </c>
      <c r="U108" s="331">
        <f t="shared" si="8"/>
        <v>0</v>
      </c>
      <c r="V108" s="331">
        <f t="shared" si="8"/>
        <v>0</v>
      </c>
    </row>
    <row r="109" spans="1:22" ht="25.5" x14ac:dyDescent="0.2">
      <c r="A109" s="326" t="s">
        <v>29</v>
      </c>
      <c r="B109" s="326" t="s">
        <v>18</v>
      </c>
      <c r="C109" s="326" t="s">
        <v>225</v>
      </c>
      <c r="D109" s="327" t="s">
        <v>295</v>
      </c>
      <c r="E109" s="328">
        <v>5</v>
      </c>
      <c r="F109" s="328">
        <v>4</v>
      </c>
      <c r="G109" s="328">
        <v>2</v>
      </c>
      <c r="H109" s="328">
        <v>2</v>
      </c>
      <c r="I109" s="328">
        <v>0</v>
      </c>
      <c r="J109" s="328">
        <v>0</v>
      </c>
      <c r="K109" s="328">
        <v>0</v>
      </c>
      <c r="L109" s="328">
        <v>0</v>
      </c>
      <c r="M109" s="328">
        <v>0</v>
      </c>
      <c r="N109" s="328">
        <v>0</v>
      </c>
      <c r="O109" s="328">
        <v>0</v>
      </c>
      <c r="P109" s="328">
        <v>0</v>
      </c>
      <c r="Q109" s="329">
        <v>7</v>
      </c>
      <c r="R109" s="329">
        <v>6</v>
      </c>
      <c r="S109" s="330">
        <f t="shared" si="7"/>
        <v>0</v>
      </c>
      <c r="T109" s="330">
        <f t="shared" si="7"/>
        <v>0</v>
      </c>
      <c r="U109" s="331">
        <f t="shared" si="8"/>
        <v>0</v>
      </c>
      <c r="V109" s="331">
        <f t="shared" si="8"/>
        <v>0</v>
      </c>
    </row>
    <row r="110" spans="1:22" ht="38.25" x14ac:dyDescent="0.2">
      <c r="A110" s="326" t="s">
        <v>29</v>
      </c>
      <c r="B110" s="326" t="s">
        <v>18</v>
      </c>
      <c r="C110" s="326" t="s">
        <v>225</v>
      </c>
      <c r="D110" s="327" t="s">
        <v>296</v>
      </c>
      <c r="E110" s="328">
        <v>1</v>
      </c>
      <c r="F110" s="328">
        <v>1</v>
      </c>
      <c r="G110" s="328">
        <v>0</v>
      </c>
      <c r="H110" s="328">
        <v>0</v>
      </c>
      <c r="I110" s="328">
        <v>0</v>
      </c>
      <c r="J110" s="328">
        <v>0</v>
      </c>
      <c r="K110" s="328">
        <v>0</v>
      </c>
      <c r="L110" s="328">
        <v>0</v>
      </c>
      <c r="M110" s="328">
        <v>0</v>
      </c>
      <c r="N110" s="328">
        <v>0</v>
      </c>
      <c r="O110" s="328">
        <v>0</v>
      </c>
      <c r="P110" s="328">
        <v>0</v>
      </c>
      <c r="Q110" s="329">
        <v>1</v>
      </c>
      <c r="R110" s="329">
        <v>1</v>
      </c>
      <c r="S110" s="330">
        <f t="shared" si="7"/>
        <v>0</v>
      </c>
      <c r="T110" s="330">
        <f t="shared" si="7"/>
        <v>0</v>
      </c>
      <c r="U110" s="331">
        <f t="shared" si="8"/>
        <v>0</v>
      </c>
      <c r="V110" s="331">
        <f t="shared" si="8"/>
        <v>0</v>
      </c>
    </row>
    <row r="111" spans="1:22" ht="25.5" x14ac:dyDescent="0.2">
      <c r="A111" s="326" t="s">
        <v>29</v>
      </c>
      <c r="B111" s="326" t="s">
        <v>18</v>
      </c>
      <c r="C111" s="326" t="s">
        <v>225</v>
      </c>
      <c r="D111" s="327" t="s">
        <v>297</v>
      </c>
      <c r="E111" s="328">
        <v>11</v>
      </c>
      <c r="F111" s="328">
        <v>10</v>
      </c>
      <c r="G111" s="328">
        <v>5</v>
      </c>
      <c r="H111" s="328">
        <v>5</v>
      </c>
      <c r="I111" s="328">
        <v>0</v>
      </c>
      <c r="J111" s="328">
        <v>0</v>
      </c>
      <c r="K111" s="328">
        <v>0</v>
      </c>
      <c r="L111" s="328">
        <v>0</v>
      </c>
      <c r="M111" s="328">
        <v>0</v>
      </c>
      <c r="N111" s="328">
        <v>0</v>
      </c>
      <c r="O111" s="328">
        <v>0</v>
      </c>
      <c r="P111" s="328">
        <v>0</v>
      </c>
      <c r="Q111" s="329">
        <v>16</v>
      </c>
      <c r="R111" s="329">
        <v>15</v>
      </c>
      <c r="S111" s="330">
        <f t="shared" si="7"/>
        <v>0</v>
      </c>
      <c r="T111" s="330">
        <f t="shared" si="7"/>
        <v>0</v>
      </c>
      <c r="U111" s="331">
        <f t="shared" si="8"/>
        <v>0</v>
      </c>
      <c r="V111" s="331">
        <f t="shared" si="8"/>
        <v>0</v>
      </c>
    </row>
    <row r="112" spans="1:22" ht="38.25" x14ac:dyDescent="0.2">
      <c r="A112" s="326" t="s">
        <v>29</v>
      </c>
      <c r="B112" s="326" t="s">
        <v>18</v>
      </c>
      <c r="C112" s="326" t="s">
        <v>225</v>
      </c>
      <c r="D112" s="327" t="s">
        <v>299</v>
      </c>
      <c r="E112" s="328">
        <v>1</v>
      </c>
      <c r="F112" s="328">
        <v>1</v>
      </c>
      <c r="G112" s="328">
        <v>0</v>
      </c>
      <c r="H112" s="328">
        <v>0</v>
      </c>
      <c r="I112" s="328">
        <v>0</v>
      </c>
      <c r="J112" s="328">
        <v>0</v>
      </c>
      <c r="K112" s="328">
        <v>1</v>
      </c>
      <c r="L112" s="328">
        <v>1</v>
      </c>
      <c r="M112" s="328">
        <v>0</v>
      </c>
      <c r="N112" s="328">
        <v>0</v>
      </c>
      <c r="O112" s="328">
        <v>0</v>
      </c>
      <c r="P112" s="328">
        <v>0</v>
      </c>
      <c r="Q112" s="329">
        <v>2</v>
      </c>
      <c r="R112" s="329">
        <v>2</v>
      </c>
      <c r="S112" s="330">
        <f t="shared" si="7"/>
        <v>1</v>
      </c>
      <c r="T112" s="330">
        <f t="shared" si="7"/>
        <v>1</v>
      </c>
      <c r="U112" s="331">
        <f t="shared" si="8"/>
        <v>50</v>
      </c>
      <c r="V112" s="331">
        <f t="shared" si="8"/>
        <v>50</v>
      </c>
    </row>
    <row r="113" spans="1:22" ht="38.25" x14ac:dyDescent="0.2">
      <c r="A113" s="326" t="s">
        <v>29</v>
      </c>
      <c r="B113" s="326" t="s">
        <v>18</v>
      </c>
      <c r="C113" s="326" t="s">
        <v>225</v>
      </c>
      <c r="D113" s="327" t="s">
        <v>300</v>
      </c>
      <c r="E113" s="328">
        <v>1</v>
      </c>
      <c r="F113" s="328">
        <v>1</v>
      </c>
      <c r="G113" s="328">
        <v>0</v>
      </c>
      <c r="H113" s="328">
        <v>0</v>
      </c>
      <c r="I113" s="328">
        <v>0</v>
      </c>
      <c r="J113" s="328">
        <v>0</v>
      </c>
      <c r="K113" s="328">
        <v>0</v>
      </c>
      <c r="L113" s="328">
        <v>0</v>
      </c>
      <c r="M113" s="328">
        <v>0</v>
      </c>
      <c r="N113" s="328">
        <v>0</v>
      </c>
      <c r="O113" s="328">
        <v>0</v>
      </c>
      <c r="P113" s="328">
        <v>0</v>
      </c>
      <c r="Q113" s="329">
        <v>1</v>
      </c>
      <c r="R113" s="329">
        <v>1</v>
      </c>
      <c r="S113" s="330">
        <f t="shared" si="7"/>
        <v>0</v>
      </c>
      <c r="T113" s="330">
        <f t="shared" si="7"/>
        <v>0</v>
      </c>
      <c r="U113" s="331">
        <f t="shared" si="8"/>
        <v>0</v>
      </c>
      <c r="V113" s="331">
        <f t="shared" si="8"/>
        <v>0</v>
      </c>
    </row>
    <row r="114" spans="1:22" ht="38.25" x14ac:dyDescent="0.2">
      <c r="A114" s="326" t="s">
        <v>29</v>
      </c>
      <c r="B114" s="326" t="s">
        <v>18</v>
      </c>
      <c r="C114" s="326" t="s">
        <v>225</v>
      </c>
      <c r="D114" s="327" t="s">
        <v>301</v>
      </c>
      <c r="E114" s="328">
        <v>2</v>
      </c>
      <c r="F114" s="328">
        <v>2</v>
      </c>
      <c r="G114" s="328">
        <v>1</v>
      </c>
      <c r="H114" s="328">
        <v>1</v>
      </c>
      <c r="I114" s="328">
        <v>0</v>
      </c>
      <c r="J114" s="328">
        <v>0</v>
      </c>
      <c r="K114" s="328">
        <v>0</v>
      </c>
      <c r="L114" s="328">
        <v>0</v>
      </c>
      <c r="M114" s="328">
        <v>0</v>
      </c>
      <c r="N114" s="328">
        <v>0</v>
      </c>
      <c r="O114" s="328">
        <v>0</v>
      </c>
      <c r="P114" s="328">
        <v>0</v>
      </c>
      <c r="Q114" s="329">
        <v>3</v>
      </c>
      <c r="R114" s="329">
        <v>3</v>
      </c>
      <c r="S114" s="330">
        <f t="shared" si="7"/>
        <v>0</v>
      </c>
      <c r="T114" s="330">
        <f t="shared" si="7"/>
        <v>0</v>
      </c>
      <c r="U114" s="331">
        <f t="shared" si="8"/>
        <v>0</v>
      </c>
      <c r="V114" s="331">
        <f t="shared" si="8"/>
        <v>0</v>
      </c>
    </row>
    <row r="115" spans="1:22" ht="25.5" x14ac:dyDescent="0.2">
      <c r="A115" s="326" t="s">
        <v>29</v>
      </c>
      <c r="B115" s="326" t="s">
        <v>18</v>
      </c>
      <c r="C115" s="326" t="s">
        <v>225</v>
      </c>
      <c r="D115" s="327" t="s">
        <v>302</v>
      </c>
      <c r="E115" s="328">
        <v>2</v>
      </c>
      <c r="F115" s="328">
        <v>2</v>
      </c>
      <c r="G115" s="328">
        <v>3</v>
      </c>
      <c r="H115" s="328">
        <v>2</v>
      </c>
      <c r="I115" s="328">
        <v>0</v>
      </c>
      <c r="J115" s="328">
        <v>0</v>
      </c>
      <c r="K115" s="328">
        <v>0</v>
      </c>
      <c r="L115" s="328">
        <v>0</v>
      </c>
      <c r="M115" s="328">
        <v>0</v>
      </c>
      <c r="N115" s="328">
        <v>0</v>
      </c>
      <c r="O115" s="328">
        <v>0</v>
      </c>
      <c r="P115" s="328">
        <v>0</v>
      </c>
      <c r="Q115" s="329">
        <v>5</v>
      </c>
      <c r="R115" s="329">
        <v>4</v>
      </c>
      <c r="S115" s="330">
        <f t="shared" si="7"/>
        <v>0</v>
      </c>
      <c r="T115" s="330">
        <f t="shared" si="7"/>
        <v>0</v>
      </c>
      <c r="U115" s="331">
        <f t="shared" si="8"/>
        <v>0</v>
      </c>
      <c r="V115" s="331">
        <f t="shared" si="8"/>
        <v>0</v>
      </c>
    </row>
    <row r="116" spans="1:22" ht="25.5" x14ac:dyDescent="0.2">
      <c r="A116" s="326" t="s">
        <v>29</v>
      </c>
      <c r="B116" s="326" t="s">
        <v>18</v>
      </c>
      <c r="C116" s="326" t="s">
        <v>225</v>
      </c>
      <c r="D116" s="327" t="s">
        <v>303</v>
      </c>
      <c r="E116" s="328">
        <v>0</v>
      </c>
      <c r="F116" s="328">
        <v>0</v>
      </c>
      <c r="G116" s="328">
        <v>3</v>
      </c>
      <c r="H116" s="328">
        <v>1</v>
      </c>
      <c r="I116" s="328">
        <v>0</v>
      </c>
      <c r="J116" s="328">
        <v>0</v>
      </c>
      <c r="K116" s="328">
        <v>0</v>
      </c>
      <c r="L116" s="328">
        <v>0</v>
      </c>
      <c r="M116" s="328">
        <v>0</v>
      </c>
      <c r="N116" s="328">
        <v>0</v>
      </c>
      <c r="O116" s="328">
        <v>0</v>
      </c>
      <c r="P116" s="328">
        <v>0</v>
      </c>
      <c r="Q116" s="329">
        <v>3</v>
      </c>
      <c r="R116" s="329">
        <v>1</v>
      </c>
      <c r="S116" s="330">
        <f t="shared" si="7"/>
        <v>0</v>
      </c>
      <c r="T116" s="330">
        <f t="shared" si="7"/>
        <v>0</v>
      </c>
      <c r="U116" s="331">
        <f t="shared" si="8"/>
        <v>0</v>
      </c>
      <c r="V116" s="331">
        <f t="shared" si="8"/>
        <v>0</v>
      </c>
    </row>
    <row r="117" spans="1:22" ht="25.5" x14ac:dyDescent="0.2">
      <c r="A117" s="326" t="s">
        <v>29</v>
      </c>
      <c r="B117" s="326" t="s">
        <v>18</v>
      </c>
      <c r="C117" s="326" t="s">
        <v>225</v>
      </c>
      <c r="D117" s="327" t="s">
        <v>304</v>
      </c>
      <c r="E117" s="328">
        <v>7</v>
      </c>
      <c r="F117" s="328">
        <v>1</v>
      </c>
      <c r="G117" s="328">
        <v>9</v>
      </c>
      <c r="H117" s="328">
        <v>3</v>
      </c>
      <c r="I117" s="328">
        <v>0</v>
      </c>
      <c r="J117" s="328">
        <v>0</v>
      </c>
      <c r="K117" s="328">
        <v>0</v>
      </c>
      <c r="L117" s="328">
        <v>0</v>
      </c>
      <c r="M117" s="328">
        <v>0</v>
      </c>
      <c r="N117" s="328">
        <v>0</v>
      </c>
      <c r="O117" s="328">
        <v>0</v>
      </c>
      <c r="P117" s="328">
        <v>0</v>
      </c>
      <c r="Q117" s="329">
        <v>16</v>
      </c>
      <c r="R117" s="329">
        <v>4</v>
      </c>
      <c r="S117" s="330">
        <f t="shared" si="7"/>
        <v>0</v>
      </c>
      <c r="T117" s="330">
        <f t="shared" si="7"/>
        <v>0</v>
      </c>
      <c r="U117" s="331">
        <f t="shared" si="8"/>
        <v>0</v>
      </c>
      <c r="V117" s="331">
        <f t="shared" si="8"/>
        <v>0</v>
      </c>
    </row>
    <row r="118" spans="1:22" ht="25.5" x14ac:dyDescent="0.2">
      <c r="A118" s="326" t="s">
        <v>29</v>
      </c>
      <c r="B118" s="326" t="s">
        <v>18</v>
      </c>
      <c r="C118" s="326" t="s">
        <v>225</v>
      </c>
      <c r="D118" s="327" t="s">
        <v>305</v>
      </c>
      <c r="E118" s="328">
        <v>2</v>
      </c>
      <c r="F118" s="328">
        <v>0</v>
      </c>
      <c r="G118" s="328">
        <v>0</v>
      </c>
      <c r="H118" s="328">
        <v>0</v>
      </c>
      <c r="I118" s="328">
        <v>0</v>
      </c>
      <c r="J118" s="328">
        <v>0</v>
      </c>
      <c r="K118" s="328">
        <v>0</v>
      </c>
      <c r="L118" s="328">
        <v>0</v>
      </c>
      <c r="M118" s="328">
        <v>0</v>
      </c>
      <c r="N118" s="328">
        <v>0</v>
      </c>
      <c r="O118" s="328">
        <v>0</v>
      </c>
      <c r="P118" s="328">
        <v>0</v>
      </c>
      <c r="Q118" s="329">
        <v>2</v>
      </c>
      <c r="R118" s="329">
        <v>0</v>
      </c>
      <c r="S118" s="330">
        <f t="shared" si="7"/>
        <v>0</v>
      </c>
      <c r="T118" s="330">
        <f t="shared" si="7"/>
        <v>0</v>
      </c>
      <c r="U118" s="331">
        <f t="shared" si="8"/>
        <v>0</v>
      </c>
      <c r="V118" s="331">
        <v>0</v>
      </c>
    </row>
    <row r="119" spans="1:22" x14ac:dyDescent="0.2">
      <c r="A119" s="326" t="s">
        <v>29</v>
      </c>
      <c r="B119" s="326" t="s">
        <v>18</v>
      </c>
      <c r="C119" s="326" t="s">
        <v>225</v>
      </c>
      <c r="D119" s="326" t="s">
        <v>306</v>
      </c>
      <c r="E119" s="328">
        <v>12</v>
      </c>
      <c r="F119" s="328">
        <v>1</v>
      </c>
      <c r="G119" s="328">
        <v>15</v>
      </c>
      <c r="H119" s="328">
        <v>6</v>
      </c>
      <c r="I119" s="328">
        <v>0</v>
      </c>
      <c r="J119" s="328">
        <v>0</v>
      </c>
      <c r="K119" s="328">
        <v>1</v>
      </c>
      <c r="L119" s="328">
        <v>0</v>
      </c>
      <c r="M119" s="328">
        <v>0</v>
      </c>
      <c r="N119" s="328">
        <v>0</v>
      </c>
      <c r="O119" s="328">
        <v>0</v>
      </c>
      <c r="P119" s="328">
        <v>0</v>
      </c>
      <c r="Q119" s="329">
        <v>28</v>
      </c>
      <c r="R119" s="329">
        <v>7</v>
      </c>
      <c r="S119" s="330">
        <f t="shared" si="7"/>
        <v>1</v>
      </c>
      <c r="T119" s="330">
        <f t="shared" si="7"/>
        <v>0</v>
      </c>
      <c r="U119" s="331">
        <f t="shared" si="8"/>
        <v>3.5714285714285712</v>
      </c>
      <c r="V119" s="331">
        <f t="shared" si="8"/>
        <v>0</v>
      </c>
    </row>
    <row r="120" spans="1:22" ht="25.5" x14ac:dyDescent="0.2">
      <c r="A120" s="326" t="s">
        <v>29</v>
      </c>
      <c r="B120" s="326" t="s">
        <v>18</v>
      </c>
      <c r="C120" s="326" t="s">
        <v>225</v>
      </c>
      <c r="D120" s="327" t="s">
        <v>307</v>
      </c>
      <c r="E120" s="328">
        <v>2</v>
      </c>
      <c r="F120" s="328">
        <v>2</v>
      </c>
      <c r="G120" s="328">
        <v>0</v>
      </c>
      <c r="H120" s="328">
        <v>0</v>
      </c>
      <c r="I120" s="328">
        <v>0</v>
      </c>
      <c r="J120" s="328">
        <v>0</v>
      </c>
      <c r="K120" s="328">
        <v>0</v>
      </c>
      <c r="L120" s="328">
        <v>0</v>
      </c>
      <c r="M120" s="328">
        <v>0</v>
      </c>
      <c r="N120" s="328">
        <v>0</v>
      </c>
      <c r="O120" s="328">
        <v>0</v>
      </c>
      <c r="P120" s="328">
        <v>0</v>
      </c>
      <c r="Q120" s="329">
        <v>2</v>
      </c>
      <c r="R120" s="329">
        <v>2</v>
      </c>
      <c r="S120" s="330">
        <f t="shared" si="7"/>
        <v>0</v>
      </c>
      <c r="T120" s="330">
        <f t="shared" si="7"/>
        <v>0</v>
      </c>
      <c r="U120" s="331">
        <f t="shared" si="8"/>
        <v>0</v>
      </c>
      <c r="V120" s="331">
        <f t="shared" si="8"/>
        <v>0</v>
      </c>
    </row>
    <row r="121" spans="1:22" ht="25.5" x14ac:dyDescent="0.2">
      <c r="A121" s="326" t="s">
        <v>29</v>
      </c>
      <c r="B121" s="326" t="s">
        <v>18</v>
      </c>
      <c r="C121" s="326" t="s">
        <v>225</v>
      </c>
      <c r="D121" s="327" t="s">
        <v>308</v>
      </c>
      <c r="E121" s="328">
        <v>1</v>
      </c>
      <c r="F121" s="328">
        <v>0</v>
      </c>
      <c r="G121" s="328">
        <v>2</v>
      </c>
      <c r="H121" s="328">
        <v>0</v>
      </c>
      <c r="I121" s="328">
        <v>1</v>
      </c>
      <c r="J121" s="328">
        <v>0</v>
      </c>
      <c r="K121" s="328">
        <v>0</v>
      </c>
      <c r="L121" s="328">
        <v>0</v>
      </c>
      <c r="M121" s="328">
        <v>0</v>
      </c>
      <c r="N121" s="328">
        <v>0</v>
      </c>
      <c r="O121" s="328">
        <v>0</v>
      </c>
      <c r="P121" s="328">
        <v>0</v>
      </c>
      <c r="Q121" s="329">
        <v>4</v>
      </c>
      <c r="R121" s="329">
        <v>0</v>
      </c>
      <c r="S121" s="330">
        <f t="shared" si="7"/>
        <v>1</v>
      </c>
      <c r="T121" s="330">
        <f t="shared" si="7"/>
        <v>0</v>
      </c>
      <c r="U121" s="331">
        <f t="shared" si="8"/>
        <v>25</v>
      </c>
      <c r="V121" s="331">
        <v>0</v>
      </c>
    </row>
    <row r="122" spans="1:22" x14ac:dyDescent="0.2">
      <c r="A122" s="453" t="s">
        <v>609</v>
      </c>
      <c r="B122" s="453"/>
      <c r="C122" s="453"/>
      <c r="D122" s="453"/>
      <c r="E122" s="332">
        <f>SUM(E74:E121)</f>
        <v>134</v>
      </c>
      <c r="F122" s="332">
        <f t="shared" ref="F122:R122" si="9">SUM(F74:F121)</f>
        <v>89</v>
      </c>
      <c r="G122" s="332">
        <f t="shared" si="9"/>
        <v>153</v>
      </c>
      <c r="H122" s="332">
        <f t="shared" si="9"/>
        <v>96</v>
      </c>
      <c r="I122" s="332">
        <f t="shared" si="9"/>
        <v>17</v>
      </c>
      <c r="J122" s="332">
        <f t="shared" si="9"/>
        <v>10</v>
      </c>
      <c r="K122" s="332">
        <f t="shared" si="9"/>
        <v>5</v>
      </c>
      <c r="L122" s="332">
        <f t="shared" si="9"/>
        <v>2</v>
      </c>
      <c r="M122" s="332">
        <f t="shared" si="9"/>
        <v>0</v>
      </c>
      <c r="N122" s="332">
        <f t="shared" si="9"/>
        <v>0</v>
      </c>
      <c r="O122" s="332">
        <f t="shared" si="9"/>
        <v>0</v>
      </c>
      <c r="P122" s="332">
        <f t="shared" si="9"/>
        <v>0</v>
      </c>
      <c r="Q122" s="332">
        <f t="shared" si="9"/>
        <v>309</v>
      </c>
      <c r="R122" s="332">
        <f t="shared" si="9"/>
        <v>197</v>
      </c>
      <c r="S122" s="332">
        <f t="shared" si="7"/>
        <v>22</v>
      </c>
      <c r="T122" s="332">
        <f t="shared" si="7"/>
        <v>12</v>
      </c>
      <c r="U122" s="332">
        <f t="shared" si="8"/>
        <v>7.1197411003236244</v>
      </c>
      <c r="V122" s="334">
        <f t="shared" si="8"/>
        <v>6.091370558375635</v>
      </c>
    </row>
    <row r="123" spans="1:22" x14ac:dyDescent="0.2">
      <c r="A123" s="326" t="s">
        <v>29</v>
      </c>
      <c r="B123" s="326" t="s">
        <v>18</v>
      </c>
      <c r="C123" s="326" t="s">
        <v>79</v>
      </c>
      <c r="D123" s="326" t="s">
        <v>309</v>
      </c>
      <c r="E123" s="328">
        <v>5</v>
      </c>
      <c r="F123" s="328">
        <v>4</v>
      </c>
      <c r="G123" s="328">
        <v>8</v>
      </c>
      <c r="H123" s="328">
        <v>7</v>
      </c>
      <c r="I123" s="328">
        <v>0</v>
      </c>
      <c r="J123" s="328">
        <v>0</v>
      </c>
      <c r="K123" s="328">
        <v>0</v>
      </c>
      <c r="L123" s="328">
        <v>0</v>
      </c>
      <c r="M123" s="328">
        <v>3</v>
      </c>
      <c r="N123" s="328">
        <v>3</v>
      </c>
      <c r="O123" s="328">
        <v>0</v>
      </c>
      <c r="P123" s="328">
        <v>0</v>
      </c>
      <c r="Q123" s="329">
        <v>16</v>
      </c>
      <c r="R123" s="329">
        <v>14</v>
      </c>
      <c r="S123" s="330">
        <f t="shared" ref="S123:T128" si="10">K123+M123+O123</f>
        <v>3</v>
      </c>
      <c r="T123" s="330">
        <f t="shared" si="10"/>
        <v>3</v>
      </c>
      <c r="U123" s="331">
        <f>S123/Q123*100</f>
        <v>18.75</v>
      </c>
      <c r="V123" s="331">
        <f>T123/R123*100</f>
        <v>21.428571428571427</v>
      </c>
    </row>
    <row r="124" spans="1:22" x14ac:dyDescent="0.2">
      <c r="A124" s="326" t="s">
        <v>29</v>
      </c>
      <c r="B124" s="326" t="s">
        <v>18</v>
      </c>
      <c r="C124" s="326" t="s">
        <v>79</v>
      </c>
      <c r="D124" s="326" t="s">
        <v>258</v>
      </c>
      <c r="E124" s="328">
        <v>0</v>
      </c>
      <c r="F124" s="328">
        <v>0</v>
      </c>
      <c r="G124" s="328">
        <v>0</v>
      </c>
      <c r="H124" s="328">
        <v>0</v>
      </c>
      <c r="I124" s="328">
        <v>5</v>
      </c>
      <c r="J124" s="328">
        <v>4</v>
      </c>
      <c r="K124" s="328">
        <v>1</v>
      </c>
      <c r="L124" s="328">
        <v>1</v>
      </c>
      <c r="M124" s="328">
        <v>0</v>
      </c>
      <c r="N124" s="328">
        <v>0</v>
      </c>
      <c r="O124" s="328">
        <v>0</v>
      </c>
      <c r="P124" s="328">
        <v>0</v>
      </c>
      <c r="Q124" s="329">
        <v>6</v>
      </c>
      <c r="R124" s="329">
        <v>5</v>
      </c>
      <c r="S124" s="330">
        <f t="shared" si="10"/>
        <v>1</v>
      </c>
      <c r="T124" s="330">
        <f t="shared" si="10"/>
        <v>1</v>
      </c>
      <c r="U124" s="331">
        <f t="shared" ref="U124:V139" si="11">S124/Q124*100</f>
        <v>16.666666666666664</v>
      </c>
      <c r="V124" s="331">
        <f t="shared" si="11"/>
        <v>20</v>
      </c>
    </row>
    <row r="125" spans="1:22" x14ac:dyDescent="0.2">
      <c r="A125" s="326" t="s">
        <v>29</v>
      </c>
      <c r="B125" s="326" t="s">
        <v>18</v>
      </c>
      <c r="C125" s="326" t="s">
        <v>79</v>
      </c>
      <c r="D125" s="326" t="s">
        <v>259</v>
      </c>
      <c r="E125" s="328">
        <v>0</v>
      </c>
      <c r="F125" s="328">
        <v>0</v>
      </c>
      <c r="G125" s="328">
        <v>6</v>
      </c>
      <c r="H125" s="328">
        <v>6</v>
      </c>
      <c r="I125" s="328">
        <v>0</v>
      </c>
      <c r="J125" s="328">
        <v>0</v>
      </c>
      <c r="K125" s="328">
        <v>0</v>
      </c>
      <c r="L125" s="328">
        <v>0</v>
      </c>
      <c r="M125" s="328">
        <v>0</v>
      </c>
      <c r="N125" s="328">
        <v>0</v>
      </c>
      <c r="O125" s="328">
        <v>0</v>
      </c>
      <c r="P125" s="328">
        <v>0</v>
      </c>
      <c r="Q125" s="329">
        <v>6</v>
      </c>
      <c r="R125" s="329">
        <v>6</v>
      </c>
      <c r="S125" s="330">
        <f t="shared" si="10"/>
        <v>0</v>
      </c>
      <c r="T125" s="330">
        <f t="shared" si="10"/>
        <v>0</v>
      </c>
      <c r="U125" s="331">
        <f t="shared" si="11"/>
        <v>0</v>
      </c>
      <c r="V125" s="331">
        <f t="shared" si="11"/>
        <v>0</v>
      </c>
    </row>
    <row r="126" spans="1:22" ht="25.5" x14ac:dyDescent="0.2">
      <c r="A126" s="326" t="s">
        <v>29</v>
      </c>
      <c r="B126" s="326" t="s">
        <v>18</v>
      </c>
      <c r="C126" s="326" t="s">
        <v>79</v>
      </c>
      <c r="D126" s="327" t="s">
        <v>89</v>
      </c>
      <c r="E126" s="328">
        <v>10</v>
      </c>
      <c r="F126" s="328">
        <v>1</v>
      </c>
      <c r="G126" s="328">
        <v>4</v>
      </c>
      <c r="H126" s="328">
        <v>3</v>
      </c>
      <c r="I126" s="328">
        <v>1</v>
      </c>
      <c r="J126" s="328">
        <v>0</v>
      </c>
      <c r="K126" s="328">
        <v>3</v>
      </c>
      <c r="L126" s="328">
        <v>0</v>
      </c>
      <c r="M126" s="328">
        <v>0</v>
      </c>
      <c r="N126" s="328">
        <v>0</v>
      </c>
      <c r="O126" s="328">
        <v>0</v>
      </c>
      <c r="P126" s="328">
        <v>0</v>
      </c>
      <c r="Q126" s="329">
        <v>18</v>
      </c>
      <c r="R126" s="329">
        <v>4</v>
      </c>
      <c r="S126" s="330">
        <f t="shared" si="10"/>
        <v>3</v>
      </c>
      <c r="T126" s="330">
        <f t="shared" si="10"/>
        <v>0</v>
      </c>
      <c r="U126" s="331">
        <f t="shared" si="11"/>
        <v>16.666666666666664</v>
      </c>
      <c r="V126" s="331">
        <f t="shared" si="11"/>
        <v>0</v>
      </c>
    </row>
    <row r="127" spans="1:22" x14ac:dyDescent="0.2">
      <c r="A127" s="326" t="s">
        <v>29</v>
      </c>
      <c r="B127" s="326" t="s">
        <v>18</v>
      </c>
      <c r="C127" s="326" t="s">
        <v>79</v>
      </c>
      <c r="D127" s="326" t="s">
        <v>306</v>
      </c>
      <c r="E127" s="328">
        <v>16</v>
      </c>
      <c r="F127" s="328">
        <v>4</v>
      </c>
      <c r="G127" s="328">
        <v>14</v>
      </c>
      <c r="H127" s="328">
        <v>4</v>
      </c>
      <c r="I127" s="328">
        <v>0</v>
      </c>
      <c r="J127" s="328">
        <v>0</v>
      </c>
      <c r="K127" s="328">
        <v>0</v>
      </c>
      <c r="L127" s="328">
        <v>0</v>
      </c>
      <c r="M127" s="328">
        <v>0</v>
      </c>
      <c r="N127" s="328">
        <v>0</v>
      </c>
      <c r="O127" s="328">
        <v>0</v>
      </c>
      <c r="P127" s="328">
        <v>0</v>
      </c>
      <c r="Q127" s="329">
        <v>30</v>
      </c>
      <c r="R127" s="329">
        <v>8</v>
      </c>
      <c r="S127" s="330">
        <f t="shared" si="10"/>
        <v>0</v>
      </c>
      <c r="T127" s="330">
        <f t="shared" si="10"/>
        <v>0</v>
      </c>
      <c r="U127" s="331">
        <f t="shared" si="11"/>
        <v>0</v>
      </c>
      <c r="V127" s="331">
        <f t="shared" si="11"/>
        <v>0</v>
      </c>
    </row>
    <row r="128" spans="1:22" x14ac:dyDescent="0.2">
      <c r="A128" s="453" t="s">
        <v>610</v>
      </c>
      <c r="B128" s="453"/>
      <c r="C128" s="453"/>
      <c r="D128" s="453"/>
      <c r="E128" s="332">
        <f>SUM(E123:E127)</f>
        <v>31</v>
      </c>
      <c r="F128" s="332">
        <f t="shared" ref="F128:R128" si="12">SUM(F123:F127)</f>
        <v>9</v>
      </c>
      <c r="G128" s="332">
        <f t="shared" si="12"/>
        <v>32</v>
      </c>
      <c r="H128" s="332">
        <f t="shared" si="12"/>
        <v>20</v>
      </c>
      <c r="I128" s="332">
        <f t="shared" si="12"/>
        <v>6</v>
      </c>
      <c r="J128" s="332">
        <f t="shared" si="12"/>
        <v>4</v>
      </c>
      <c r="K128" s="332">
        <f t="shared" si="12"/>
        <v>4</v>
      </c>
      <c r="L128" s="332">
        <f t="shared" si="12"/>
        <v>1</v>
      </c>
      <c r="M128" s="332">
        <f t="shared" si="12"/>
        <v>3</v>
      </c>
      <c r="N128" s="332">
        <f t="shared" si="12"/>
        <v>3</v>
      </c>
      <c r="O128" s="332">
        <f t="shared" si="12"/>
        <v>0</v>
      </c>
      <c r="P128" s="332">
        <f t="shared" si="12"/>
        <v>0</v>
      </c>
      <c r="Q128" s="332">
        <f t="shared" si="12"/>
        <v>76</v>
      </c>
      <c r="R128" s="332">
        <f t="shared" si="12"/>
        <v>37</v>
      </c>
      <c r="S128" s="332">
        <f t="shared" si="10"/>
        <v>7</v>
      </c>
      <c r="T128" s="332">
        <f t="shared" si="10"/>
        <v>4</v>
      </c>
      <c r="U128" s="334">
        <f t="shared" si="11"/>
        <v>9.2105263157894726</v>
      </c>
      <c r="V128" s="334">
        <f t="shared" si="11"/>
        <v>10.810810810810811</v>
      </c>
    </row>
    <row r="129" spans="1:22" x14ac:dyDescent="0.2">
      <c r="A129" s="452" t="s">
        <v>45</v>
      </c>
      <c r="B129" s="452"/>
      <c r="C129" s="452"/>
      <c r="D129" s="452"/>
      <c r="E129" s="339">
        <f>E122+E128</f>
        <v>165</v>
      </c>
      <c r="F129" s="339">
        <f t="shared" ref="F129:R129" si="13">F122+F128</f>
        <v>98</v>
      </c>
      <c r="G129" s="339">
        <f t="shared" si="13"/>
        <v>185</v>
      </c>
      <c r="H129" s="339">
        <f t="shared" si="13"/>
        <v>116</v>
      </c>
      <c r="I129" s="339">
        <f t="shared" si="13"/>
        <v>23</v>
      </c>
      <c r="J129" s="339">
        <f t="shared" si="13"/>
        <v>14</v>
      </c>
      <c r="K129" s="339">
        <f t="shared" si="13"/>
        <v>9</v>
      </c>
      <c r="L129" s="339">
        <f t="shared" si="13"/>
        <v>3</v>
      </c>
      <c r="M129" s="339">
        <f t="shared" si="13"/>
        <v>3</v>
      </c>
      <c r="N129" s="339">
        <f t="shared" si="13"/>
        <v>3</v>
      </c>
      <c r="O129" s="339">
        <f t="shared" si="13"/>
        <v>0</v>
      </c>
      <c r="P129" s="339">
        <f t="shared" si="13"/>
        <v>0</v>
      </c>
      <c r="Q129" s="339">
        <f t="shared" si="13"/>
        <v>385</v>
      </c>
      <c r="R129" s="339">
        <f t="shared" si="13"/>
        <v>234</v>
      </c>
      <c r="S129" s="339">
        <f>S122+S128</f>
        <v>29</v>
      </c>
      <c r="T129" s="339">
        <f>T122+T128</f>
        <v>16</v>
      </c>
      <c r="U129" s="349">
        <f t="shared" si="11"/>
        <v>7.5324675324675319</v>
      </c>
      <c r="V129" s="349">
        <f t="shared" si="11"/>
        <v>6.8376068376068382</v>
      </c>
    </row>
    <row r="130" spans="1:22" x14ac:dyDescent="0.2">
      <c r="A130" s="326" t="s">
        <v>29</v>
      </c>
      <c r="B130" s="326" t="s">
        <v>20</v>
      </c>
      <c r="C130" s="326" t="s">
        <v>225</v>
      </c>
      <c r="D130" s="326" t="s">
        <v>314</v>
      </c>
      <c r="E130" s="328">
        <v>0</v>
      </c>
      <c r="F130" s="328">
        <v>0</v>
      </c>
      <c r="G130" s="328">
        <v>0</v>
      </c>
      <c r="H130" s="328">
        <v>0</v>
      </c>
      <c r="I130" s="328">
        <v>1</v>
      </c>
      <c r="J130" s="328">
        <v>0</v>
      </c>
      <c r="K130" s="328">
        <v>0</v>
      </c>
      <c r="L130" s="328">
        <v>0</v>
      </c>
      <c r="M130" s="328">
        <v>0</v>
      </c>
      <c r="N130" s="328">
        <v>0</v>
      </c>
      <c r="O130" s="328">
        <v>0</v>
      </c>
      <c r="P130" s="328">
        <v>0</v>
      </c>
      <c r="Q130" s="329">
        <v>1</v>
      </c>
      <c r="R130" s="329">
        <v>0</v>
      </c>
      <c r="S130" s="330">
        <f t="shared" ref="S130:T135" si="14">K130+M130+O130</f>
        <v>0</v>
      </c>
      <c r="T130" s="330">
        <f t="shared" si="14"/>
        <v>0</v>
      </c>
      <c r="U130" s="331">
        <f t="shared" si="11"/>
        <v>0</v>
      </c>
      <c r="V130" s="331">
        <v>0</v>
      </c>
    </row>
    <row r="131" spans="1:22" x14ac:dyDescent="0.2">
      <c r="A131" s="326" t="s">
        <v>29</v>
      </c>
      <c r="B131" s="326" t="s">
        <v>20</v>
      </c>
      <c r="C131" s="326" t="s">
        <v>225</v>
      </c>
      <c r="D131" s="326" t="s">
        <v>315</v>
      </c>
      <c r="E131" s="328">
        <v>0</v>
      </c>
      <c r="F131" s="328">
        <v>0</v>
      </c>
      <c r="G131" s="328">
        <v>0</v>
      </c>
      <c r="H131" s="328">
        <v>0</v>
      </c>
      <c r="I131" s="328">
        <v>1</v>
      </c>
      <c r="J131" s="328">
        <v>0</v>
      </c>
      <c r="K131" s="328">
        <v>1</v>
      </c>
      <c r="L131" s="328">
        <v>1</v>
      </c>
      <c r="M131" s="328">
        <v>0</v>
      </c>
      <c r="N131" s="328">
        <v>0</v>
      </c>
      <c r="O131" s="328">
        <v>0</v>
      </c>
      <c r="P131" s="328">
        <v>0</v>
      </c>
      <c r="Q131" s="329">
        <v>2</v>
      </c>
      <c r="R131" s="329">
        <v>1</v>
      </c>
      <c r="S131" s="330">
        <f t="shared" si="14"/>
        <v>1</v>
      </c>
      <c r="T131" s="330">
        <f t="shared" si="14"/>
        <v>1</v>
      </c>
      <c r="U131" s="331">
        <f t="shared" si="11"/>
        <v>50</v>
      </c>
      <c r="V131" s="331">
        <f>T131/R131*100</f>
        <v>100</v>
      </c>
    </row>
    <row r="132" spans="1:22" x14ac:dyDescent="0.2">
      <c r="A132" s="326" t="s">
        <v>29</v>
      </c>
      <c r="B132" s="326" t="s">
        <v>20</v>
      </c>
      <c r="C132" s="326" t="s">
        <v>225</v>
      </c>
      <c r="D132" s="326" t="s">
        <v>316</v>
      </c>
      <c r="E132" s="328">
        <v>0</v>
      </c>
      <c r="F132" s="328">
        <v>0</v>
      </c>
      <c r="G132" s="328">
        <v>1</v>
      </c>
      <c r="H132" s="328">
        <v>1</v>
      </c>
      <c r="I132" s="328">
        <v>0</v>
      </c>
      <c r="J132" s="328">
        <v>0</v>
      </c>
      <c r="K132" s="328">
        <v>0</v>
      </c>
      <c r="L132" s="328">
        <v>0</v>
      </c>
      <c r="M132" s="328">
        <v>0</v>
      </c>
      <c r="N132" s="328">
        <v>0</v>
      </c>
      <c r="O132" s="328">
        <v>0</v>
      </c>
      <c r="P132" s="328">
        <v>0</v>
      </c>
      <c r="Q132" s="329">
        <v>1</v>
      </c>
      <c r="R132" s="329">
        <v>1</v>
      </c>
      <c r="S132" s="330">
        <f t="shared" si="14"/>
        <v>0</v>
      </c>
      <c r="T132" s="330">
        <f t="shared" si="14"/>
        <v>0</v>
      </c>
      <c r="U132" s="331">
        <f t="shared" si="11"/>
        <v>0</v>
      </c>
      <c r="V132" s="331">
        <f>T132/R132*100</f>
        <v>0</v>
      </c>
    </row>
    <row r="133" spans="1:22" x14ac:dyDescent="0.2">
      <c r="A133" s="326" t="s">
        <v>29</v>
      </c>
      <c r="B133" s="326" t="s">
        <v>20</v>
      </c>
      <c r="C133" s="326" t="s">
        <v>225</v>
      </c>
      <c r="D133" s="326" t="s">
        <v>92</v>
      </c>
      <c r="E133" s="328">
        <v>2</v>
      </c>
      <c r="F133" s="328">
        <v>0</v>
      </c>
      <c r="G133" s="328">
        <v>1</v>
      </c>
      <c r="H133" s="328">
        <v>0</v>
      </c>
      <c r="I133" s="328">
        <v>1</v>
      </c>
      <c r="J133" s="328">
        <v>0</v>
      </c>
      <c r="K133" s="328">
        <v>0</v>
      </c>
      <c r="L133" s="328">
        <v>0</v>
      </c>
      <c r="M133" s="328">
        <v>0</v>
      </c>
      <c r="N133" s="328">
        <v>0</v>
      </c>
      <c r="O133" s="328">
        <v>0</v>
      </c>
      <c r="P133" s="328">
        <v>0</v>
      </c>
      <c r="Q133" s="329">
        <v>4</v>
      </c>
      <c r="R133" s="329">
        <v>0</v>
      </c>
      <c r="S133" s="330">
        <f t="shared" si="14"/>
        <v>0</v>
      </c>
      <c r="T133" s="330">
        <f t="shared" si="14"/>
        <v>0</v>
      </c>
      <c r="U133" s="331">
        <f t="shared" si="11"/>
        <v>0</v>
      </c>
      <c r="V133" s="331">
        <v>0</v>
      </c>
    </row>
    <row r="134" spans="1:22" x14ac:dyDescent="0.2">
      <c r="A134" s="326" t="s">
        <v>29</v>
      </c>
      <c r="B134" s="326" t="s">
        <v>20</v>
      </c>
      <c r="C134" s="326" t="s">
        <v>225</v>
      </c>
      <c r="D134" s="326" t="s">
        <v>317</v>
      </c>
      <c r="E134" s="328">
        <v>0</v>
      </c>
      <c r="F134" s="328">
        <v>0</v>
      </c>
      <c r="G134" s="328">
        <v>1</v>
      </c>
      <c r="H134" s="328">
        <v>0</v>
      </c>
      <c r="I134" s="328">
        <v>0</v>
      </c>
      <c r="J134" s="328">
        <v>0</v>
      </c>
      <c r="K134" s="328">
        <v>0</v>
      </c>
      <c r="L134" s="328">
        <v>0</v>
      </c>
      <c r="M134" s="328">
        <v>0</v>
      </c>
      <c r="N134" s="328">
        <v>0</v>
      </c>
      <c r="O134" s="328">
        <v>0</v>
      </c>
      <c r="P134" s="328">
        <v>0</v>
      </c>
      <c r="Q134" s="329">
        <v>1</v>
      </c>
      <c r="R134" s="329">
        <v>0</v>
      </c>
      <c r="S134" s="330">
        <f t="shared" si="14"/>
        <v>0</v>
      </c>
      <c r="T134" s="330">
        <f t="shared" si="14"/>
        <v>0</v>
      </c>
      <c r="U134" s="331">
        <f t="shared" si="11"/>
        <v>0</v>
      </c>
      <c r="V134" s="331">
        <v>0</v>
      </c>
    </row>
    <row r="135" spans="1:22" x14ac:dyDescent="0.2">
      <c r="A135" s="326" t="s">
        <v>29</v>
      </c>
      <c r="B135" s="326" t="s">
        <v>20</v>
      </c>
      <c r="C135" s="326" t="s">
        <v>225</v>
      </c>
      <c r="D135" s="326" t="s">
        <v>318</v>
      </c>
      <c r="E135" s="328">
        <v>0</v>
      </c>
      <c r="F135" s="328">
        <v>0</v>
      </c>
      <c r="G135" s="328">
        <v>0</v>
      </c>
      <c r="H135" s="328">
        <v>0</v>
      </c>
      <c r="I135" s="328">
        <v>0</v>
      </c>
      <c r="J135" s="328">
        <v>0</v>
      </c>
      <c r="K135" s="328">
        <v>1</v>
      </c>
      <c r="L135" s="328">
        <v>1</v>
      </c>
      <c r="M135" s="328">
        <v>0</v>
      </c>
      <c r="N135" s="328">
        <v>0</v>
      </c>
      <c r="O135" s="328">
        <v>0</v>
      </c>
      <c r="P135" s="328">
        <v>0</v>
      </c>
      <c r="Q135" s="329">
        <v>1</v>
      </c>
      <c r="R135" s="329">
        <v>1</v>
      </c>
      <c r="S135" s="330">
        <f t="shared" si="14"/>
        <v>1</v>
      </c>
      <c r="T135" s="330">
        <f t="shared" si="14"/>
        <v>1</v>
      </c>
      <c r="U135" s="331">
        <f t="shared" si="11"/>
        <v>100</v>
      </c>
      <c r="V135" s="331">
        <f>T135/R135*100</f>
        <v>100</v>
      </c>
    </row>
    <row r="136" spans="1:22" x14ac:dyDescent="0.2">
      <c r="A136" s="453" t="s">
        <v>611</v>
      </c>
      <c r="B136" s="453"/>
      <c r="C136" s="453"/>
      <c r="D136" s="453"/>
      <c r="E136" s="332">
        <f>SUM(E130:E135)</f>
        <v>2</v>
      </c>
      <c r="F136" s="332">
        <f t="shared" ref="F136:T136" si="15">SUM(F130:F135)</f>
        <v>0</v>
      </c>
      <c r="G136" s="332">
        <f t="shared" si="15"/>
        <v>3</v>
      </c>
      <c r="H136" s="332">
        <f t="shared" si="15"/>
        <v>1</v>
      </c>
      <c r="I136" s="332">
        <f t="shared" si="15"/>
        <v>3</v>
      </c>
      <c r="J136" s="332">
        <f t="shared" si="15"/>
        <v>0</v>
      </c>
      <c r="K136" s="332">
        <f t="shared" si="15"/>
        <v>2</v>
      </c>
      <c r="L136" s="332">
        <f t="shared" si="15"/>
        <v>2</v>
      </c>
      <c r="M136" s="332">
        <f t="shared" si="15"/>
        <v>0</v>
      </c>
      <c r="N136" s="332">
        <f t="shared" si="15"/>
        <v>0</v>
      </c>
      <c r="O136" s="332">
        <f t="shared" si="15"/>
        <v>0</v>
      </c>
      <c r="P136" s="332">
        <f t="shared" si="15"/>
        <v>0</v>
      </c>
      <c r="Q136" s="332">
        <f t="shared" si="15"/>
        <v>10</v>
      </c>
      <c r="R136" s="332">
        <f t="shared" si="15"/>
        <v>3</v>
      </c>
      <c r="S136" s="332">
        <f t="shared" si="15"/>
        <v>2</v>
      </c>
      <c r="T136" s="332">
        <f t="shared" si="15"/>
        <v>2</v>
      </c>
      <c r="U136" s="334">
        <f t="shared" si="11"/>
        <v>20</v>
      </c>
      <c r="V136" s="334">
        <f>T136/R136*100</f>
        <v>66.666666666666657</v>
      </c>
    </row>
    <row r="137" spans="1:22" x14ac:dyDescent="0.2">
      <c r="A137" s="326" t="s">
        <v>29</v>
      </c>
      <c r="B137" s="326" t="s">
        <v>20</v>
      </c>
      <c r="C137" s="326" t="s">
        <v>79</v>
      </c>
      <c r="D137" s="326" t="s">
        <v>319</v>
      </c>
      <c r="E137" s="328">
        <v>0</v>
      </c>
      <c r="F137" s="328">
        <v>0</v>
      </c>
      <c r="G137" s="328">
        <v>0</v>
      </c>
      <c r="H137" s="328">
        <v>0</v>
      </c>
      <c r="I137" s="328">
        <v>1</v>
      </c>
      <c r="J137" s="328">
        <v>1</v>
      </c>
      <c r="K137" s="328">
        <v>0</v>
      </c>
      <c r="L137" s="328">
        <v>0</v>
      </c>
      <c r="M137" s="328">
        <v>0</v>
      </c>
      <c r="N137" s="328">
        <v>0</v>
      </c>
      <c r="O137" s="328">
        <v>0</v>
      </c>
      <c r="P137" s="328">
        <v>0</v>
      </c>
      <c r="Q137" s="329">
        <v>1</v>
      </c>
      <c r="R137" s="329">
        <v>1</v>
      </c>
      <c r="S137" s="330">
        <f t="shared" ref="S137:T142" si="16">M137+O137</f>
        <v>0</v>
      </c>
      <c r="T137" s="330">
        <f t="shared" si="16"/>
        <v>0</v>
      </c>
      <c r="U137" s="331">
        <f t="shared" si="11"/>
        <v>0</v>
      </c>
      <c r="V137" s="331">
        <f>T137/R137*100</f>
        <v>0</v>
      </c>
    </row>
    <row r="138" spans="1:22" x14ac:dyDescent="0.2">
      <c r="A138" s="326" t="s">
        <v>29</v>
      </c>
      <c r="B138" s="326" t="s">
        <v>20</v>
      </c>
      <c r="C138" s="326" t="s">
        <v>79</v>
      </c>
      <c r="D138" s="326" t="s">
        <v>314</v>
      </c>
      <c r="E138" s="328">
        <v>1</v>
      </c>
      <c r="F138" s="328">
        <v>0</v>
      </c>
      <c r="G138" s="328">
        <v>0</v>
      </c>
      <c r="H138" s="328">
        <v>0</v>
      </c>
      <c r="I138" s="328">
        <v>0</v>
      </c>
      <c r="J138" s="328">
        <v>0</v>
      </c>
      <c r="K138" s="328">
        <v>0</v>
      </c>
      <c r="L138" s="328">
        <v>0</v>
      </c>
      <c r="M138" s="328">
        <v>0</v>
      </c>
      <c r="N138" s="328">
        <v>0</v>
      </c>
      <c r="O138" s="328">
        <v>0</v>
      </c>
      <c r="P138" s="328">
        <v>0</v>
      </c>
      <c r="Q138" s="329">
        <v>1</v>
      </c>
      <c r="R138" s="329">
        <v>0</v>
      </c>
      <c r="S138" s="330">
        <f t="shared" si="16"/>
        <v>0</v>
      </c>
      <c r="T138" s="330">
        <f t="shared" si="16"/>
        <v>0</v>
      </c>
      <c r="U138" s="331">
        <f t="shared" si="11"/>
        <v>0</v>
      </c>
      <c r="V138" s="331">
        <v>0</v>
      </c>
    </row>
    <row r="139" spans="1:22" x14ac:dyDescent="0.2">
      <c r="A139" s="326" t="s">
        <v>29</v>
      </c>
      <c r="B139" s="326" t="s">
        <v>20</v>
      </c>
      <c r="C139" s="326" t="s">
        <v>79</v>
      </c>
      <c r="D139" s="326" t="s">
        <v>315</v>
      </c>
      <c r="E139" s="328">
        <v>1</v>
      </c>
      <c r="F139" s="328">
        <v>1</v>
      </c>
      <c r="G139" s="328">
        <v>0</v>
      </c>
      <c r="H139" s="328">
        <v>0</v>
      </c>
      <c r="I139" s="328">
        <v>0</v>
      </c>
      <c r="J139" s="328">
        <v>0</v>
      </c>
      <c r="K139" s="328">
        <v>0</v>
      </c>
      <c r="L139" s="328">
        <v>0</v>
      </c>
      <c r="M139" s="328">
        <v>0</v>
      </c>
      <c r="N139" s="328">
        <v>0</v>
      </c>
      <c r="O139" s="328">
        <v>0</v>
      </c>
      <c r="P139" s="328">
        <v>0</v>
      </c>
      <c r="Q139" s="329">
        <v>1</v>
      </c>
      <c r="R139" s="329">
        <v>1</v>
      </c>
      <c r="S139" s="330">
        <f t="shared" si="16"/>
        <v>0</v>
      </c>
      <c r="T139" s="330">
        <f t="shared" si="16"/>
        <v>0</v>
      </c>
      <c r="U139" s="331">
        <f t="shared" si="11"/>
        <v>0</v>
      </c>
      <c r="V139" s="331">
        <f t="shared" si="11"/>
        <v>0</v>
      </c>
    </row>
    <row r="140" spans="1:22" x14ac:dyDescent="0.2">
      <c r="A140" s="326" t="s">
        <v>29</v>
      </c>
      <c r="B140" s="326" t="s">
        <v>20</v>
      </c>
      <c r="C140" s="326" t="s">
        <v>79</v>
      </c>
      <c r="D140" s="326" t="s">
        <v>92</v>
      </c>
      <c r="E140" s="328">
        <v>2</v>
      </c>
      <c r="F140" s="328">
        <v>1</v>
      </c>
      <c r="G140" s="328">
        <v>1</v>
      </c>
      <c r="H140" s="328">
        <v>1</v>
      </c>
      <c r="I140" s="328">
        <v>1</v>
      </c>
      <c r="J140" s="328">
        <v>0</v>
      </c>
      <c r="K140" s="328">
        <v>2</v>
      </c>
      <c r="L140" s="328">
        <v>0</v>
      </c>
      <c r="M140" s="328">
        <v>0</v>
      </c>
      <c r="N140" s="328">
        <v>0</v>
      </c>
      <c r="O140" s="328">
        <v>0</v>
      </c>
      <c r="P140" s="328">
        <v>0</v>
      </c>
      <c r="Q140" s="329">
        <v>6</v>
      </c>
      <c r="R140" s="329">
        <v>2</v>
      </c>
      <c r="S140" s="330">
        <f t="shared" si="16"/>
        <v>0</v>
      </c>
      <c r="T140" s="330">
        <f t="shared" si="16"/>
        <v>0</v>
      </c>
      <c r="U140" s="331">
        <f t="shared" ref="U140:V145" si="17">S140/Q140*100</f>
        <v>0</v>
      </c>
      <c r="V140" s="331">
        <f t="shared" si="17"/>
        <v>0</v>
      </c>
    </row>
    <row r="141" spans="1:22" x14ac:dyDescent="0.2">
      <c r="A141" s="326" t="s">
        <v>29</v>
      </c>
      <c r="B141" s="326" t="s">
        <v>20</v>
      </c>
      <c r="C141" s="326" t="s">
        <v>79</v>
      </c>
      <c r="D141" s="326" t="s">
        <v>317</v>
      </c>
      <c r="E141" s="328">
        <v>0</v>
      </c>
      <c r="F141" s="328">
        <v>0</v>
      </c>
      <c r="G141" s="328">
        <v>0</v>
      </c>
      <c r="H141" s="328">
        <v>0</v>
      </c>
      <c r="I141" s="328">
        <v>0</v>
      </c>
      <c r="J141" s="328">
        <v>0</v>
      </c>
      <c r="K141" s="328">
        <v>2</v>
      </c>
      <c r="L141" s="328">
        <v>1</v>
      </c>
      <c r="M141" s="328">
        <v>0</v>
      </c>
      <c r="N141" s="328">
        <v>0</v>
      </c>
      <c r="O141" s="328">
        <v>0</v>
      </c>
      <c r="P141" s="328">
        <v>0</v>
      </c>
      <c r="Q141" s="329">
        <v>2</v>
      </c>
      <c r="R141" s="329">
        <v>1</v>
      </c>
      <c r="S141" s="330">
        <f t="shared" si="16"/>
        <v>0</v>
      </c>
      <c r="T141" s="330">
        <f t="shared" si="16"/>
        <v>0</v>
      </c>
      <c r="U141" s="331">
        <f t="shared" si="17"/>
        <v>0</v>
      </c>
      <c r="V141" s="331">
        <f t="shared" si="17"/>
        <v>0</v>
      </c>
    </row>
    <row r="142" spans="1:22" x14ac:dyDescent="0.2">
      <c r="A142" s="326" t="s">
        <v>29</v>
      </c>
      <c r="B142" s="326" t="s">
        <v>20</v>
      </c>
      <c r="C142" s="326" t="s">
        <v>79</v>
      </c>
      <c r="D142" s="326" t="s">
        <v>318</v>
      </c>
      <c r="E142" s="328">
        <v>1</v>
      </c>
      <c r="F142" s="328">
        <v>1</v>
      </c>
      <c r="G142" s="328">
        <v>0</v>
      </c>
      <c r="H142" s="328">
        <v>0</v>
      </c>
      <c r="I142" s="328">
        <v>0</v>
      </c>
      <c r="J142" s="328">
        <v>0</v>
      </c>
      <c r="K142" s="328">
        <v>0</v>
      </c>
      <c r="L142" s="328">
        <v>0</v>
      </c>
      <c r="M142" s="328">
        <v>0</v>
      </c>
      <c r="N142" s="328">
        <v>0</v>
      </c>
      <c r="O142" s="328">
        <v>0</v>
      </c>
      <c r="P142" s="328">
        <v>0</v>
      </c>
      <c r="Q142" s="329">
        <v>1</v>
      </c>
      <c r="R142" s="329">
        <v>1</v>
      </c>
      <c r="S142" s="330">
        <f t="shared" si="16"/>
        <v>0</v>
      </c>
      <c r="T142" s="330">
        <f t="shared" si="16"/>
        <v>0</v>
      </c>
      <c r="U142" s="331">
        <f t="shared" si="17"/>
        <v>0</v>
      </c>
      <c r="V142" s="331">
        <f t="shared" si="17"/>
        <v>0</v>
      </c>
    </row>
    <row r="143" spans="1:22" x14ac:dyDescent="0.2">
      <c r="A143" s="453" t="s">
        <v>612</v>
      </c>
      <c r="B143" s="453"/>
      <c r="C143" s="453"/>
      <c r="D143" s="453"/>
      <c r="E143" s="332">
        <f>SUM(E137:E142)</f>
        <v>5</v>
      </c>
      <c r="F143" s="332">
        <f t="shared" ref="F143:T143" si="18">SUM(F137:F142)</f>
        <v>3</v>
      </c>
      <c r="G143" s="332">
        <f t="shared" si="18"/>
        <v>1</v>
      </c>
      <c r="H143" s="332">
        <f t="shared" si="18"/>
        <v>1</v>
      </c>
      <c r="I143" s="332">
        <f t="shared" si="18"/>
        <v>2</v>
      </c>
      <c r="J143" s="332">
        <f t="shared" si="18"/>
        <v>1</v>
      </c>
      <c r="K143" s="332">
        <f t="shared" si="18"/>
        <v>4</v>
      </c>
      <c r="L143" s="332">
        <f t="shared" si="18"/>
        <v>1</v>
      </c>
      <c r="M143" s="332">
        <f t="shared" si="18"/>
        <v>0</v>
      </c>
      <c r="N143" s="332">
        <f t="shared" si="18"/>
        <v>0</v>
      </c>
      <c r="O143" s="332">
        <f t="shared" si="18"/>
        <v>0</v>
      </c>
      <c r="P143" s="332">
        <f t="shared" si="18"/>
        <v>0</v>
      </c>
      <c r="Q143" s="332">
        <f t="shared" si="18"/>
        <v>12</v>
      </c>
      <c r="R143" s="332">
        <f t="shared" si="18"/>
        <v>6</v>
      </c>
      <c r="S143" s="332">
        <f t="shared" si="18"/>
        <v>0</v>
      </c>
      <c r="T143" s="332">
        <f t="shared" si="18"/>
        <v>0</v>
      </c>
      <c r="U143" s="334">
        <f t="shared" si="17"/>
        <v>0</v>
      </c>
      <c r="V143" s="334">
        <f t="shared" si="17"/>
        <v>0</v>
      </c>
    </row>
    <row r="144" spans="1:22" x14ac:dyDescent="0.2">
      <c r="A144" s="452" t="s">
        <v>46</v>
      </c>
      <c r="B144" s="452"/>
      <c r="C144" s="452"/>
      <c r="D144" s="452"/>
      <c r="E144" s="339">
        <f>E136+E143</f>
        <v>7</v>
      </c>
      <c r="F144" s="339">
        <f t="shared" ref="F144:T144" si="19">F136+F143</f>
        <v>3</v>
      </c>
      <c r="G144" s="339">
        <f t="shared" si="19"/>
        <v>4</v>
      </c>
      <c r="H144" s="339">
        <f t="shared" si="19"/>
        <v>2</v>
      </c>
      <c r="I144" s="339">
        <f t="shared" si="19"/>
        <v>5</v>
      </c>
      <c r="J144" s="339">
        <f t="shared" si="19"/>
        <v>1</v>
      </c>
      <c r="K144" s="339">
        <f t="shared" si="19"/>
        <v>6</v>
      </c>
      <c r="L144" s="339">
        <f t="shared" si="19"/>
        <v>3</v>
      </c>
      <c r="M144" s="339">
        <f t="shared" si="19"/>
        <v>0</v>
      </c>
      <c r="N144" s="339">
        <f t="shared" si="19"/>
        <v>0</v>
      </c>
      <c r="O144" s="339">
        <f t="shared" si="19"/>
        <v>0</v>
      </c>
      <c r="P144" s="339">
        <f t="shared" si="19"/>
        <v>0</v>
      </c>
      <c r="Q144" s="339">
        <f t="shared" si="19"/>
        <v>22</v>
      </c>
      <c r="R144" s="339">
        <f t="shared" si="19"/>
        <v>9</v>
      </c>
      <c r="S144" s="339">
        <f t="shared" si="19"/>
        <v>2</v>
      </c>
      <c r="T144" s="339">
        <f t="shared" si="19"/>
        <v>2</v>
      </c>
      <c r="U144" s="349">
        <f t="shared" si="17"/>
        <v>9.0909090909090917</v>
      </c>
      <c r="V144" s="349">
        <f t="shared" si="17"/>
        <v>22.222222222222221</v>
      </c>
    </row>
    <row r="145" spans="1:22" x14ac:dyDescent="0.2">
      <c r="A145" s="454" t="s">
        <v>47</v>
      </c>
      <c r="B145" s="455"/>
      <c r="C145" s="455"/>
      <c r="D145" s="456"/>
      <c r="E145" s="345">
        <f>E73+E129+E144</f>
        <v>646</v>
      </c>
      <c r="F145" s="345">
        <f t="shared" ref="F145:T145" si="20">F73+F129+F144</f>
        <v>349</v>
      </c>
      <c r="G145" s="345">
        <f t="shared" si="20"/>
        <v>530</v>
      </c>
      <c r="H145" s="345">
        <f t="shared" si="20"/>
        <v>306</v>
      </c>
      <c r="I145" s="345">
        <f t="shared" si="20"/>
        <v>276</v>
      </c>
      <c r="J145" s="345">
        <f t="shared" si="20"/>
        <v>168</v>
      </c>
      <c r="K145" s="345">
        <f t="shared" si="20"/>
        <v>53</v>
      </c>
      <c r="L145" s="345">
        <f t="shared" si="20"/>
        <v>24</v>
      </c>
      <c r="M145" s="345">
        <f t="shared" si="20"/>
        <v>13</v>
      </c>
      <c r="N145" s="345">
        <f t="shared" si="20"/>
        <v>8</v>
      </c>
      <c r="O145" s="345">
        <f t="shared" si="20"/>
        <v>1</v>
      </c>
      <c r="P145" s="345">
        <f t="shared" si="20"/>
        <v>0</v>
      </c>
      <c r="Q145" s="345">
        <f t="shared" si="20"/>
        <v>1519</v>
      </c>
      <c r="R145" s="345">
        <f t="shared" si="20"/>
        <v>855</v>
      </c>
      <c r="S145" s="345">
        <f t="shared" si="20"/>
        <v>80</v>
      </c>
      <c r="T145" s="345">
        <f t="shared" si="20"/>
        <v>41</v>
      </c>
      <c r="U145" s="346">
        <f t="shared" si="17"/>
        <v>5.2666227781435158</v>
      </c>
      <c r="V145" s="346">
        <f t="shared" si="17"/>
        <v>4.7953216374269001</v>
      </c>
    </row>
    <row r="146" spans="1:22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</row>
  </sheetData>
  <mergeCells count="24">
    <mergeCell ref="A144:D144"/>
    <mergeCell ref="A145:D145"/>
    <mergeCell ref="A1:V1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A67:D67"/>
    <mergeCell ref="A72:D72"/>
    <mergeCell ref="S3:T3"/>
    <mergeCell ref="U3:V3"/>
    <mergeCell ref="A73:D73"/>
    <mergeCell ref="A136:D136"/>
    <mergeCell ref="A143:D143"/>
    <mergeCell ref="A122:D122"/>
    <mergeCell ref="A128:D128"/>
    <mergeCell ref="A129:D129"/>
  </mergeCell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F4" sqref="F4"/>
    </sheetView>
  </sheetViews>
  <sheetFormatPr defaultRowHeight="12.75" x14ac:dyDescent="0.25"/>
  <cols>
    <col min="1" max="1" width="8" style="354" customWidth="1"/>
    <col min="2" max="2" width="2.140625" style="354" customWidth="1"/>
    <col min="3" max="3" width="6.85546875" style="354" customWidth="1"/>
    <col min="4" max="4" width="17.7109375" style="354" customWidth="1"/>
    <col min="5" max="5" width="5.28515625" style="354" customWidth="1"/>
    <col min="6" max="6" width="5.42578125" style="354" customWidth="1"/>
    <col min="7" max="7" width="6" style="354" customWidth="1"/>
    <col min="8" max="8" width="5.42578125" style="354" customWidth="1"/>
    <col min="9" max="9" width="4.42578125" style="354" customWidth="1"/>
    <col min="10" max="10" width="5" style="354" customWidth="1"/>
    <col min="11" max="12" width="5.28515625" style="354" customWidth="1"/>
    <col min="13" max="13" width="5.7109375" style="354" customWidth="1"/>
    <col min="14" max="14" width="5.5703125" style="354" customWidth="1"/>
    <col min="15" max="15" width="5.140625" style="354" customWidth="1"/>
    <col min="16" max="16" width="5.42578125" style="354" customWidth="1"/>
    <col min="17" max="17" width="5.5703125" style="354" customWidth="1"/>
    <col min="18" max="20" width="5" style="354" customWidth="1"/>
    <col min="21" max="21" width="5.28515625" style="354" customWidth="1"/>
    <col min="22" max="22" width="5.42578125" style="354" customWidth="1"/>
    <col min="23" max="256" width="9.140625" style="354"/>
    <col min="257" max="257" width="8" style="354" customWidth="1"/>
    <col min="258" max="258" width="2.140625" style="354" customWidth="1"/>
    <col min="259" max="259" width="5.7109375" style="354" customWidth="1"/>
    <col min="260" max="260" width="16.85546875" style="354" customWidth="1"/>
    <col min="261" max="261" width="5.28515625" style="354" customWidth="1"/>
    <col min="262" max="262" width="5.42578125" style="354" customWidth="1"/>
    <col min="263" max="263" width="6" style="354" customWidth="1"/>
    <col min="264" max="264" width="5.42578125" style="354" customWidth="1"/>
    <col min="265" max="265" width="4.42578125" style="354" customWidth="1"/>
    <col min="266" max="266" width="5" style="354" customWidth="1"/>
    <col min="267" max="268" width="5.28515625" style="354" customWidth="1"/>
    <col min="269" max="269" width="5.7109375" style="354" customWidth="1"/>
    <col min="270" max="270" width="5.5703125" style="354" customWidth="1"/>
    <col min="271" max="271" width="5.140625" style="354" customWidth="1"/>
    <col min="272" max="272" width="5.42578125" style="354" customWidth="1"/>
    <col min="273" max="273" width="5.5703125" style="354" customWidth="1"/>
    <col min="274" max="276" width="5" style="354" customWidth="1"/>
    <col min="277" max="277" width="5.28515625" style="354" customWidth="1"/>
    <col min="278" max="278" width="5.42578125" style="354" customWidth="1"/>
    <col min="279" max="512" width="9.140625" style="354"/>
    <col min="513" max="513" width="8" style="354" customWidth="1"/>
    <col min="514" max="514" width="2.140625" style="354" customWidth="1"/>
    <col min="515" max="515" width="5.7109375" style="354" customWidth="1"/>
    <col min="516" max="516" width="16.85546875" style="354" customWidth="1"/>
    <col min="517" max="517" width="5.28515625" style="354" customWidth="1"/>
    <col min="518" max="518" width="5.42578125" style="354" customWidth="1"/>
    <col min="519" max="519" width="6" style="354" customWidth="1"/>
    <col min="520" max="520" width="5.42578125" style="354" customWidth="1"/>
    <col min="521" max="521" width="4.42578125" style="354" customWidth="1"/>
    <col min="522" max="522" width="5" style="354" customWidth="1"/>
    <col min="523" max="524" width="5.28515625" style="354" customWidth="1"/>
    <col min="525" max="525" width="5.7109375" style="354" customWidth="1"/>
    <col min="526" max="526" width="5.5703125" style="354" customWidth="1"/>
    <col min="527" max="527" width="5.140625" style="354" customWidth="1"/>
    <col min="528" max="528" width="5.42578125" style="354" customWidth="1"/>
    <col min="529" max="529" width="5.5703125" style="354" customWidth="1"/>
    <col min="530" max="532" width="5" style="354" customWidth="1"/>
    <col min="533" max="533" width="5.28515625" style="354" customWidth="1"/>
    <col min="534" max="534" width="5.42578125" style="354" customWidth="1"/>
    <col min="535" max="768" width="9.140625" style="354"/>
    <col min="769" max="769" width="8" style="354" customWidth="1"/>
    <col min="770" max="770" width="2.140625" style="354" customWidth="1"/>
    <col min="771" max="771" width="5.7109375" style="354" customWidth="1"/>
    <col min="772" max="772" width="16.85546875" style="354" customWidth="1"/>
    <col min="773" max="773" width="5.28515625" style="354" customWidth="1"/>
    <col min="774" max="774" width="5.42578125" style="354" customWidth="1"/>
    <col min="775" max="775" width="6" style="354" customWidth="1"/>
    <col min="776" max="776" width="5.42578125" style="354" customWidth="1"/>
    <col min="777" max="777" width="4.42578125" style="354" customWidth="1"/>
    <col min="778" max="778" width="5" style="354" customWidth="1"/>
    <col min="779" max="780" width="5.28515625" style="354" customWidth="1"/>
    <col min="781" max="781" width="5.7109375" style="354" customWidth="1"/>
    <col min="782" max="782" width="5.5703125" style="354" customWidth="1"/>
    <col min="783" max="783" width="5.140625" style="354" customWidth="1"/>
    <col min="784" max="784" width="5.42578125" style="354" customWidth="1"/>
    <col min="785" max="785" width="5.5703125" style="354" customWidth="1"/>
    <col min="786" max="788" width="5" style="354" customWidth="1"/>
    <col min="789" max="789" width="5.28515625" style="354" customWidth="1"/>
    <col min="790" max="790" width="5.42578125" style="354" customWidth="1"/>
    <col min="791" max="1024" width="9.140625" style="354"/>
    <col min="1025" max="1025" width="8" style="354" customWidth="1"/>
    <col min="1026" max="1026" width="2.140625" style="354" customWidth="1"/>
    <col min="1027" max="1027" width="5.7109375" style="354" customWidth="1"/>
    <col min="1028" max="1028" width="16.85546875" style="354" customWidth="1"/>
    <col min="1029" max="1029" width="5.28515625" style="354" customWidth="1"/>
    <col min="1030" max="1030" width="5.42578125" style="354" customWidth="1"/>
    <col min="1031" max="1031" width="6" style="354" customWidth="1"/>
    <col min="1032" max="1032" width="5.42578125" style="354" customWidth="1"/>
    <col min="1033" max="1033" width="4.42578125" style="354" customWidth="1"/>
    <col min="1034" max="1034" width="5" style="354" customWidth="1"/>
    <col min="1035" max="1036" width="5.28515625" style="354" customWidth="1"/>
    <col min="1037" max="1037" width="5.7109375" style="354" customWidth="1"/>
    <col min="1038" max="1038" width="5.5703125" style="354" customWidth="1"/>
    <col min="1039" max="1039" width="5.140625" style="354" customWidth="1"/>
    <col min="1040" max="1040" width="5.42578125" style="354" customWidth="1"/>
    <col min="1041" max="1041" width="5.5703125" style="354" customWidth="1"/>
    <col min="1042" max="1044" width="5" style="354" customWidth="1"/>
    <col min="1045" max="1045" width="5.28515625" style="354" customWidth="1"/>
    <col min="1046" max="1046" width="5.42578125" style="354" customWidth="1"/>
    <col min="1047" max="1280" width="9.140625" style="354"/>
    <col min="1281" max="1281" width="8" style="354" customWidth="1"/>
    <col min="1282" max="1282" width="2.140625" style="354" customWidth="1"/>
    <col min="1283" max="1283" width="5.7109375" style="354" customWidth="1"/>
    <col min="1284" max="1284" width="16.85546875" style="354" customWidth="1"/>
    <col min="1285" max="1285" width="5.28515625" style="354" customWidth="1"/>
    <col min="1286" max="1286" width="5.42578125" style="354" customWidth="1"/>
    <col min="1287" max="1287" width="6" style="354" customWidth="1"/>
    <col min="1288" max="1288" width="5.42578125" style="354" customWidth="1"/>
    <col min="1289" max="1289" width="4.42578125" style="354" customWidth="1"/>
    <col min="1290" max="1290" width="5" style="354" customWidth="1"/>
    <col min="1291" max="1292" width="5.28515625" style="354" customWidth="1"/>
    <col min="1293" max="1293" width="5.7109375" style="354" customWidth="1"/>
    <col min="1294" max="1294" width="5.5703125" style="354" customWidth="1"/>
    <col min="1295" max="1295" width="5.140625" style="354" customWidth="1"/>
    <col min="1296" max="1296" width="5.42578125" style="354" customWidth="1"/>
    <col min="1297" max="1297" width="5.5703125" style="354" customWidth="1"/>
    <col min="1298" max="1300" width="5" style="354" customWidth="1"/>
    <col min="1301" max="1301" width="5.28515625" style="354" customWidth="1"/>
    <col min="1302" max="1302" width="5.42578125" style="354" customWidth="1"/>
    <col min="1303" max="1536" width="9.140625" style="354"/>
    <col min="1537" max="1537" width="8" style="354" customWidth="1"/>
    <col min="1538" max="1538" width="2.140625" style="354" customWidth="1"/>
    <col min="1539" max="1539" width="5.7109375" style="354" customWidth="1"/>
    <col min="1540" max="1540" width="16.85546875" style="354" customWidth="1"/>
    <col min="1541" max="1541" width="5.28515625" style="354" customWidth="1"/>
    <col min="1542" max="1542" width="5.42578125" style="354" customWidth="1"/>
    <col min="1543" max="1543" width="6" style="354" customWidth="1"/>
    <col min="1544" max="1544" width="5.42578125" style="354" customWidth="1"/>
    <col min="1545" max="1545" width="4.42578125" style="354" customWidth="1"/>
    <col min="1546" max="1546" width="5" style="354" customWidth="1"/>
    <col min="1547" max="1548" width="5.28515625" style="354" customWidth="1"/>
    <col min="1549" max="1549" width="5.7109375" style="354" customWidth="1"/>
    <col min="1550" max="1550" width="5.5703125" style="354" customWidth="1"/>
    <col min="1551" max="1551" width="5.140625" style="354" customWidth="1"/>
    <col min="1552" max="1552" width="5.42578125" style="354" customWidth="1"/>
    <col min="1553" max="1553" width="5.5703125" style="354" customWidth="1"/>
    <col min="1554" max="1556" width="5" style="354" customWidth="1"/>
    <col min="1557" max="1557" width="5.28515625" style="354" customWidth="1"/>
    <col min="1558" max="1558" width="5.42578125" style="354" customWidth="1"/>
    <col min="1559" max="1792" width="9.140625" style="354"/>
    <col min="1793" max="1793" width="8" style="354" customWidth="1"/>
    <col min="1794" max="1794" width="2.140625" style="354" customWidth="1"/>
    <col min="1795" max="1795" width="5.7109375" style="354" customWidth="1"/>
    <col min="1796" max="1796" width="16.85546875" style="354" customWidth="1"/>
    <col min="1797" max="1797" width="5.28515625" style="354" customWidth="1"/>
    <col min="1798" max="1798" width="5.42578125" style="354" customWidth="1"/>
    <col min="1799" max="1799" width="6" style="354" customWidth="1"/>
    <col min="1800" max="1800" width="5.42578125" style="354" customWidth="1"/>
    <col min="1801" max="1801" width="4.42578125" style="354" customWidth="1"/>
    <col min="1802" max="1802" width="5" style="354" customWidth="1"/>
    <col min="1803" max="1804" width="5.28515625" style="354" customWidth="1"/>
    <col min="1805" max="1805" width="5.7109375" style="354" customWidth="1"/>
    <col min="1806" max="1806" width="5.5703125" style="354" customWidth="1"/>
    <col min="1807" max="1807" width="5.140625" style="354" customWidth="1"/>
    <col min="1808" max="1808" width="5.42578125" style="354" customWidth="1"/>
    <col min="1809" max="1809" width="5.5703125" style="354" customWidth="1"/>
    <col min="1810" max="1812" width="5" style="354" customWidth="1"/>
    <col min="1813" max="1813" width="5.28515625" style="354" customWidth="1"/>
    <col min="1814" max="1814" width="5.42578125" style="354" customWidth="1"/>
    <col min="1815" max="2048" width="9.140625" style="354"/>
    <col min="2049" max="2049" width="8" style="354" customWidth="1"/>
    <col min="2050" max="2050" width="2.140625" style="354" customWidth="1"/>
    <col min="2051" max="2051" width="5.7109375" style="354" customWidth="1"/>
    <col min="2052" max="2052" width="16.85546875" style="354" customWidth="1"/>
    <col min="2053" max="2053" width="5.28515625" style="354" customWidth="1"/>
    <col min="2054" max="2054" width="5.42578125" style="354" customWidth="1"/>
    <col min="2055" max="2055" width="6" style="354" customWidth="1"/>
    <col min="2056" max="2056" width="5.42578125" style="354" customWidth="1"/>
    <col min="2057" max="2057" width="4.42578125" style="354" customWidth="1"/>
    <col min="2058" max="2058" width="5" style="354" customWidth="1"/>
    <col min="2059" max="2060" width="5.28515625" style="354" customWidth="1"/>
    <col min="2061" max="2061" width="5.7109375" style="354" customWidth="1"/>
    <col min="2062" max="2062" width="5.5703125" style="354" customWidth="1"/>
    <col min="2063" max="2063" width="5.140625" style="354" customWidth="1"/>
    <col min="2064" max="2064" width="5.42578125" style="354" customWidth="1"/>
    <col min="2065" max="2065" width="5.5703125" style="354" customWidth="1"/>
    <col min="2066" max="2068" width="5" style="354" customWidth="1"/>
    <col min="2069" max="2069" width="5.28515625" style="354" customWidth="1"/>
    <col min="2070" max="2070" width="5.42578125" style="354" customWidth="1"/>
    <col min="2071" max="2304" width="9.140625" style="354"/>
    <col min="2305" max="2305" width="8" style="354" customWidth="1"/>
    <col min="2306" max="2306" width="2.140625" style="354" customWidth="1"/>
    <col min="2307" max="2307" width="5.7109375" style="354" customWidth="1"/>
    <col min="2308" max="2308" width="16.85546875" style="354" customWidth="1"/>
    <col min="2309" max="2309" width="5.28515625" style="354" customWidth="1"/>
    <col min="2310" max="2310" width="5.42578125" style="354" customWidth="1"/>
    <col min="2311" max="2311" width="6" style="354" customWidth="1"/>
    <col min="2312" max="2312" width="5.42578125" style="354" customWidth="1"/>
    <col min="2313" max="2313" width="4.42578125" style="354" customWidth="1"/>
    <col min="2314" max="2314" width="5" style="354" customWidth="1"/>
    <col min="2315" max="2316" width="5.28515625" style="354" customWidth="1"/>
    <col min="2317" max="2317" width="5.7109375" style="354" customWidth="1"/>
    <col min="2318" max="2318" width="5.5703125" style="354" customWidth="1"/>
    <col min="2319" max="2319" width="5.140625" style="354" customWidth="1"/>
    <col min="2320" max="2320" width="5.42578125" style="354" customWidth="1"/>
    <col min="2321" max="2321" width="5.5703125" style="354" customWidth="1"/>
    <col min="2322" max="2324" width="5" style="354" customWidth="1"/>
    <col min="2325" max="2325" width="5.28515625" style="354" customWidth="1"/>
    <col min="2326" max="2326" width="5.42578125" style="354" customWidth="1"/>
    <col min="2327" max="2560" width="9.140625" style="354"/>
    <col min="2561" max="2561" width="8" style="354" customWidth="1"/>
    <col min="2562" max="2562" width="2.140625" style="354" customWidth="1"/>
    <col min="2563" max="2563" width="5.7109375" style="354" customWidth="1"/>
    <col min="2564" max="2564" width="16.85546875" style="354" customWidth="1"/>
    <col min="2565" max="2565" width="5.28515625" style="354" customWidth="1"/>
    <col min="2566" max="2566" width="5.42578125" style="354" customWidth="1"/>
    <col min="2567" max="2567" width="6" style="354" customWidth="1"/>
    <col min="2568" max="2568" width="5.42578125" style="354" customWidth="1"/>
    <col min="2569" max="2569" width="4.42578125" style="354" customWidth="1"/>
    <col min="2570" max="2570" width="5" style="354" customWidth="1"/>
    <col min="2571" max="2572" width="5.28515625" style="354" customWidth="1"/>
    <col min="2573" max="2573" width="5.7109375" style="354" customWidth="1"/>
    <col min="2574" max="2574" width="5.5703125" style="354" customWidth="1"/>
    <col min="2575" max="2575" width="5.140625" style="354" customWidth="1"/>
    <col min="2576" max="2576" width="5.42578125" style="354" customWidth="1"/>
    <col min="2577" max="2577" width="5.5703125" style="354" customWidth="1"/>
    <col min="2578" max="2580" width="5" style="354" customWidth="1"/>
    <col min="2581" max="2581" width="5.28515625" style="354" customWidth="1"/>
    <col min="2582" max="2582" width="5.42578125" style="354" customWidth="1"/>
    <col min="2583" max="2816" width="9.140625" style="354"/>
    <col min="2817" max="2817" width="8" style="354" customWidth="1"/>
    <col min="2818" max="2818" width="2.140625" style="354" customWidth="1"/>
    <col min="2819" max="2819" width="5.7109375" style="354" customWidth="1"/>
    <col min="2820" max="2820" width="16.85546875" style="354" customWidth="1"/>
    <col min="2821" max="2821" width="5.28515625" style="354" customWidth="1"/>
    <col min="2822" max="2822" width="5.42578125" style="354" customWidth="1"/>
    <col min="2823" max="2823" width="6" style="354" customWidth="1"/>
    <col min="2824" max="2824" width="5.42578125" style="354" customWidth="1"/>
    <col min="2825" max="2825" width="4.42578125" style="354" customWidth="1"/>
    <col min="2826" max="2826" width="5" style="354" customWidth="1"/>
    <col min="2827" max="2828" width="5.28515625" style="354" customWidth="1"/>
    <col min="2829" max="2829" width="5.7109375" style="354" customWidth="1"/>
    <col min="2830" max="2830" width="5.5703125" style="354" customWidth="1"/>
    <col min="2831" max="2831" width="5.140625" style="354" customWidth="1"/>
    <col min="2832" max="2832" width="5.42578125" style="354" customWidth="1"/>
    <col min="2833" max="2833" width="5.5703125" style="354" customWidth="1"/>
    <col min="2834" max="2836" width="5" style="354" customWidth="1"/>
    <col min="2837" max="2837" width="5.28515625" style="354" customWidth="1"/>
    <col min="2838" max="2838" width="5.42578125" style="354" customWidth="1"/>
    <col min="2839" max="3072" width="9.140625" style="354"/>
    <col min="3073" max="3073" width="8" style="354" customWidth="1"/>
    <col min="3074" max="3074" width="2.140625" style="354" customWidth="1"/>
    <col min="3075" max="3075" width="5.7109375" style="354" customWidth="1"/>
    <col min="3076" max="3076" width="16.85546875" style="354" customWidth="1"/>
    <col min="3077" max="3077" width="5.28515625" style="354" customWidth="1"/>
    <col min="3078" max="3078" width="5.42578125" style="354" customWidth="1"/>
    <col min="3079" max="3079" width="6" style="354" customWidth="1"/>
    <col min="3080" max="3080" width="5.42578125" style="354" customWidth="1"/>
    <col min="3081" max="3081" width="4.42578125" style="354" customWidth="1"/>
    <col min="3082" max="3082" width="5" style="354" customWidth="1"/>
    <col min="3083" max="3084" width="5.28515625" style="354" customWidth="1"/>
    <col min="3085" max="3085" width="5.7109375" style="354" customWidth="1"/>
    <col min="3086" max="3086" width="5.5703125" style="354" customWidth="1"/>
    <col min="3087" max="3087" width="5.140625" style="354" customWidth="1"/>
    <col min="3088" max="3088" width="5.42578125" style="354" customWidth="1"/>
    <col min="3089" max="3089" width="5.5703125" style="354" customWidth="1"/>
    <col min="3090" max="3092" width="5" style="354" customWidth="1"/>
    <col min="3093" max="3093" width="5.28515625" style="354" customWidth="1"/>
    <col min="3094" max="3094" width="5.42578125" style="354" customWidth="1"/>
    <col min="3095" max="3328" width="9.140625" style="354"/>
    <col min="3329" max="3329" width="8" style="354" customWidth="1"/>
    <col min="3330" max="3330" width="2.140625" style="354" customWidth="1"/>
    <col min="3331" max="3331" width="5.7109375" style="354" customWidth="1"/>
    <col min="3332" max="3332" width="16.85546875" style="354" customWidth="1"/>
    <col min="3333" max="3333" width="5.28515625" style="354" customWidth="1"/>
    <col min="3334" max="3334" width="5.42578125" style="354" customWidth="1"/>
    <col min="3335" max="3335" width="6" style="354" customWidth="1"/>
    <col min="3336" max="3336" width="5.42578125" style="354" customWidth="1"/>
    <col min="3337" max="3337" width="4.42578125" style="354" customWidth="1"/>
    <col min="3338" max="3338" width="5" style="354" customWidth="1"/>
    <col min="3339" max="3340" width="5.28515625" style="354" customWidth="1"/>
    <col min="3341" max="3341" width="5.7109375" style="354" customWidth="1"/>
    <col min="3342" max="3342" width="5.5703125" style="354" customWidth="1"/>
    <col min="3343" max="3343" width="5.140625" style="354" customWidth="1"/>
    <col min="3344" max="3344" width="5.42578125" style="354" customWidth="1"/>
    <col min="3345" max="3345" width="5.5703125" style="354" customWidth="1"/>
    <col min="3346" max="3348" width="5" style="354" customWidth="1"/>
    <col min="3349" max="3349" width="5.28515625" style="354" customWidth="1"/>
    <col min="3350" max="3350" width="5.42578125" style="354" customWidth="1"/>
    <col min="3351" max="3584" width="9.140625" style="354"/>
    <col min="3585" max="3585" width="8" style="354" customWidth="1"/>
    <col min="3586" max="3586" width="2.140625" style="354" customWidth="1"/>
    <col min="3587" max="3587" width="5.7109375" style="354" customWidth="1"/>
    <col min="3588" max="3588" width="16.85546875" style="354" customWidth="1"/>
    <col min="3589" max="3589" width="5.28515625" style="354" customWidth="1"/>
    <col min="3590" max="3590" width="5.42578125" style="354" customWidth="1"/>
    <col min="3591" max="3591" width="6" style="354" customWidth="1"/>
    <col min="3592" max="3592" width="5.42578125" style="354" customWidth="1"/>
    <col min="3593" max="3593" width="4.42578125" style="354" customWidth="1"/>
    <col min="3594" max="3594" width="5" style="354" customWidth="1"/>
    <col min="3595" max="3596" width="5.28515625" style="354" customWidth="1"/>
    <col min="3597" max="3597" width="5.7109375" style="354" customWidth="1"/>
    <col min="3598" max="3598" width="5.5703125" style="354" customWidth="1"/>
    <col min="3599" max="3599" width="5.140625" style="354" customWidth="1"/>
    <col min="3600" max="3600" width="5.42578125" style="354" customWidth="1"/>
    <col min="3601" max="3601" width="5.5703125" style="354" customWidth="1"/>
    <col min="3602" max="3604" width="5" style="354" customWidth="1"/>
    <col min="3605" max="3605" width="5.28515625" style="354" customWidth="1"/>
    <col min="3606" max="3606" width="5.42578125" style="354" customWidth="1"/>
    <col min="3607" max="3840" width="9.140625" style="354"/>
    <col min="3841" max="3841" width="8" style="354" customWidth="1"/>
    <col min="3842" max="3842" width="2.140625" style="354" customWidth="1"/>
    <col min="3843" max="3843" width="5.7109375" style="354" customWidth="1"/>
    <col min="3844" max="3844" width="16.85546875" style="354" customWidth="1"/>
    <col min="3845" max="3845" width="5.28515625" style="354" customWidth="1"/>
    <col min="3846" max="3846" width="5.42578125" style="354" customWidth="1"/>
    <col min="3847" max="3847" width="6" style="354" customWidth="1"/>
    <col min="3848" max="3848" width="5.42578125" style="354" customWidth="1"/>
    <col min="3849" max="3849" width="4.42578125" style="354" customWidth="1"/>
    <col min="3850" max="3850" width="5" style="354" customWidth="1"/>
    <col min="3851" max="3852" width="5.28515625" style="354" customWidth="1"/>
    <col min="3853" max="3853" width="5.7109375" style="354" customWidth="1"/>
    <col min="3854" max="3854" width="5.5703125" style="354" customWidth="1"/>
    <col min="3855" max="3855" width="5.140625" style="354" customWidth="1"/>
    <col min="3856" max="3856" width="5.42578125" style="354" customWidth="1"/>
    <col min="3857" max="3857" width="5.5703125" style="354" customWidth="1"/>
    <col min="3858" max="3860" width="5" style="354" customWidth="1"/>
    <col min="3861" max="3861" width="5.28515625" style="354" customWidth="1"/>
    <col min="3862" max="3862" width="5.42578125" style="354" customWidth="1"/>
    <col min="3863" max="4096" width="9.140625" style="354"/>
    <col min="4097" max="4097" width="8" style="354" customWidth="1"/>
    <col min="4098" max="4098" width="2.140625" style="354" customWidth="1"/>
    <col min="4099" max="4099" width="5.7109375" style="354" customWidth="1"/>
    <col min="4100" max="4100" width="16.85546875" style="354" customWidth="1"/>
    <col min="4101" max="4101" width="5.28515625" style="354" customWidth="1"/>
    <col min="4102" max="4102" width="5.42578125" style="354" customWidth="1"/>
    <col min="4103" max="4103" width="6" style="354" customWidth="1"/>
    <col min="4104" max="4104" width="5.42578125" style="354" customWidth="1"/>
    <col min="4105" max="4105" width="4.42578125" style="354" customWidth="1"/>
    <col min="4106" max="4106" width="5" style="354" customWidth="1"/>
    <col min="4107" max="4108" width="5.28515625" style="354" customWidth="1"/>
    <col min="4109" max="4109" width="5.7109375" style="354" customWidth="1"/>
    <col min="4110" max="4110" width="5.5703125" style="354" customWidth="1"/>
    <col min="4111" max="4111" width="5.140625" style="354" customWidth="1"/>
    <col min="4112" max="4112" width="5.42578125" style="354" customWidth="1"/>
    <col min="4113" max="4113" width="5.5703125" style="354" customWidth="1"/>
    <col min="4114" max="4116" width="5" style="354" customWidth="1"/>
    <col min="4117" max="4117" width="5.28515625" style="354" customWidth="1"/>
    <col min="4118" max="4118" width="5.42578125" style="354" customWidth="1"/>
    <col min="4119" max="4352" width="9.140625" style="354"/>
    <col min="4353" max="4353" width="8" style="354" customWidth="1"/>
    <col min="4354" max="4354" width="2.140625" style="354" customWidth="1"/>
    <col min="4355" max="4355" width="5.7109375" style="354" customWidth="1"/>
    <col min="4356" max="4356" width="16.85546875" style="354" customWidth="1"/>
    <col min="4357" max="4357" width="5.28515625" style="354" customWidth="1"/>
    <col min="4358" max="4358" width="5.42578125" style="354" customWidth="1"/>
    <col min="4359" max="4359" width="6" style="354" customWidth="1"/>
    <col min="4360" max="4360" width="5.42578125" style="354" customWidth="1"/>
    <col min="4361" max="4361" width="4.42578125" style="354" customWidth="1"/>
    <col min="4362" max="4362" width="5" style="354" customWidth="1"/>
    <col min="4363" max="4364" width="5.28515625" style="354" customWidth="1"/>
    <col min="4365" max="4365" width="5.7109375" style="354" customWidth="1"/>
    <col min="4366" max="4366" width="5.5703125" style="354" customWidth="1"/>
    <col min="4367" max="4367" width="5.140625" style="354" customWidth="1"/>
    <col min="4368" max="4368" width="5.42578125" style="354" customWidth="1"/>
    <col min="4369" max="4369" width="5.5703125" style="354" customWidth="1"/>
    <col min="4370" max="4372" width="5" style="354" customWidth="1"/>
    <col min="4373" max="4373" width="5.28515625" style="354" customWidth="1"/>
    <col min="4374" max="4374" width="5.42578125" style="354" customWidth="1"/>
    <col min="4375" max="4608" width="9.140625" style="354"/>
    <col min="4609" max="4609" width="8" style="354" customWidth="1"/>
    <col min="4610" max="4610" width="2.140625" style="354" customWidth="1"/>
    <col min="4611" max="4611" width="5.7109375" style="354" customWidth="1"/>
    <col min="4612" max="4612" width="16.85546875" style="354" customWidth="1"/>
    <col min="4613" max="4613" width="5.28515625" style="354" customWidth="1"/>
    <col min="4614" max="4614" width="5.42578125" style="354" customWidth="1"/>
    <col min="4615" max="4615" width="6" style="354" customWidth="1"/>
    <col min="4616" max="4616" width="5.42578125" style="354" customWidth="1"/>
    <col min="4617" max="4617" width="4.42578125" style="354" customWidth="1"/>
    <col min="4618" max="4618" width="5" style="354" customWidth="1"/>
    <col min="4619" max="4620" width="5.28515625" style="354" customWidth="1"/>
    <col min="4621" max="4621" width="5.7109375" style="354" customWidth="1"/>
    <col min="4622" max="4622" width="5.5703125" style="354" customWidth="1"/>
    <col min="4623" max="4623" width="5.140625" style="354" customWidth="1"/>
    <col min="4624" max="4624" width="5.42578125" style="354" customWidth="1"/>
    <col min="4625" max="4625" width="5.5703125" style="354" customWidth="1"/>
    <col min="4626" max="4628" width="5" style="354" customWidth="1"/>
    <col min="4629" max="4629" width="5.28515625" style="354" customWidth="1"/>
    <col min="4630" max="4630" width="5.42578125" style="354" customWidth="1"/>
    <col min="4631" max="4864" width="9.140625" style="354"/>
    <col min="4865" max="4865" width="8" style="354" customWidth="1"/>
    <col min="4866" max="4866" width="2.140625" style="354" customWidth="1"/>
    <col min="4867" max="4867" width="5.7109375" style="354" customWidth="1"/>
    <col min="4868" max="4868" width="16.85546875" style="354" customWidth="1"/>
    <col min="4869" max="4869" width="5.28515625" style="354" customWidth="1"/>
    <col min="4870" max="4870" width="5.42578125" style="354" customWidth="1"/>
    <col min="4871" max="4871" width="6" style="354" customWidth="1"/>
    <col min="4872" max="4872" width="5.42578125" style="354" customWidth="1"/>
    <col min="4873" max="4873" width="4.42578125" style="354" customWidth="1"/>
    <col min="4874" max="4874" width="5" style="354" customWidth="1"/>
    <col min="4875" max="4876" width="5.28515625" style="354" customWidth="1"/>
    <col min="4877" max="4877" width="5.7109375" style="354" customWidth="1"/>
    <col min="4878" max="4878" width="5.5703125" style="354" customWidth="1"/>
    <col min="4879" max="4879" width="5.140625" style="354" customWidth="1"/>
    <col min="4880" max="4880" width="5.42578125" style="354" customWidth="1"/>
    <col min="4881" max="4881" width="5.5703125" style="354" customWidth="1"/>
    <col min="4882" max="4884" width="5" style="354" customWidth="1"/>
    <col min="4885" max="4885" width="5.28515625" style="354" customWidth="1"/>
    <col min="4886" max="4886" width="5.42578125" style="354" customWidth="1"/>
    <col min="4887" max="5120" width="9.140625" style="354"/>
    <col min="5121" max="5121" width="8" style="354" customWidth="1"/>
    <col min="5122" max="5122" width="2.140625" style="354" customWidth="1"/>
    <col min="5123" max="5123" width="5.7109375" style="354" customWidth="1"/>
    <col min="5124" max="5124" width="16.85546875" style="354" customWidth="1"/>
    <col min="5125" max="5125" width="5.28515625" style="354" customWidth="1"/>
    <col min="5126" max="5126" width="5.42578125" style="354" customWidth="1"/>
    <col min="5127" max="5127" width="6" style="354" customWidth="1"/>
    <col min="5128" max="5128" width="5.42578125" style="354" customWidth="1"/>
    <col min="5129" max="5129" width="4.42578125" style="354" customWidth="1"/>
    <col min="5130" max="5130" width="5" style="354" customWidth="1"/>
    <col min="5131" max="5132" width="5.28515625" style="354" customWidth="1"/>
    <col min="5133" max="5133" width="5.7109375" style="354" customWidth="1"/>
    <col min="5134" max="5134" width="5.5703125" style="354" customWidth="1"/>
    <col min="5135" max="5135" width="5.140625" style="354" customWidth="1"/>
    <col min="5136" max="5136" width="5.42578125" style="354" customWidth="1"/>
    <col min="5137" max="5137" width="5.5703125" style="354" customWidth="1"/>
    <col min="5138" max="5140" width="5" style="354" customWidth="1"/>
    <col min="5141" max="5141" width="5.28515625" style="354" customWidth="1"/>
    <col min="5142" max="5142" width="5.42578125" style="354" customWidth="1"/>
    <col min="5143" max="5376" width="9.140625" style="354"/>
    <col min="5377" max="5377" width="8" style="354" customWidth="1"/>
    <col min="5378" max="5378" width="2.140625" style="354" customWidth="1"/>
    <col min="5379" max="5379" width="5.7109375" style="354" customWidth="1"/>
    <col min="5380" max="5380" width="16.85546875" style="354" customWidth="1"/>
    <col min="5381" max="5381" width="5.28515625" style="354" customWidth="1"/>
    <col min="5382" max="5382" width="5.42578125" style="354" customWidth="1"/>
    <col min="5383" max="5383" width="6" style="354" customWidth="1"/>
    <col min="5384" max="5384" width="5.42578125" style="354" customWidth="1"/>
    <col min="5385" max="5385" width="4.42578125" style="354" customWidth="1"/>
    <col min="5386" max="5386" width="5" style="354" customWidth="1"/>
    <col min="5387" max="5388" width="5.28515625" style="354" customWidth="1"/>
    <col min="5389" max="5389" width="5.7109375" style="354" customWidth="1"/>
    <col min="5390" max="5390" width="5.5703125" style="354" customWidth="1"/>
    <col min="5391" max="5391" width="5.140625" style="354" customWidth="1"/>
    <col min="5392" max="5392" width="5.42578125" style="354" customWidth="1"/>
    <col min="5393" max="5393" width="5.5703125" style="354" customWidth="1"/>
    <col min="5394" max="5396" width="5" style="354" customWidth="1"/>
    <col min="5397" max="5397" width="5.28515625" style="354" customWidth="1"/>
    <col min="5398" max="5398" width="5.42578125" style="354" customWidth="1"/>
    <col min="5399" max="5632" width="9.140625" style="354"/>
    <col min="5633" max="5633" width="8" style="354" customWidth="1"/>
    <col min="5634" max="5634" width="2.140625" style="354" customWidth="1"/>
    <col min="5635" max="5635" width="5.7109375" style="354" customWidth="1"/>
    <col min="5636" max="5636" width="16.85546875" style="354" customWidth="1"/>
    <col min="5637" max="5637" width="5.28515625" style="354" customWidth="1"/>
    <col min="5638" max="5638" width="5.42578125" style="354" customWidth="1"/>
    <col min="5639" max="5639" width="6" style="354" customWidth="1"/>
    <col min="5640" max="5640" width="5.42578125" style="354" customWidth="1"/>
    <col min="5641" max="5641" width="4.42578125" style="354" customWidth="1"/>
    <col min="5642" max="5642" width="5" style="354" customWidth="1"/>
    <col min="5643" max="5644" width="5.28515625" style="354" customWidth="1"/>
    <col min="5645" max="5645" width="5.7109375" style="354" customWidth="1"/>
    <col min="5646" max="5646" width="5.5703125" style="354" customWidth="1"/>
    <col min="5647" max="5647" width="5.140625" style="354" customWidth="1"/>
    <col min="5648" max="5648" width="5.42578125" style="354" customWidth="1"/>
    <col min="5649" max="5649" width="5.5703125" style="354" customWidth="1"/>
    <col min="5650" max="5652" width="5" style="354" customWidth="1"/>
    <col min="5653" max="5653" width="5.28515625" style="354" customWidth="1"/>
    <col min="5654" max="5654" width="5.42578125" style="354" customWidth="1"/>
    <col min="5655" max="5888" width="9.140625" style="354"/>
    <col min="5889" max="5889" width="8" style="354" customWidth="1"/>
    <col min="5890" max="5890" width="2.140625" style="354" customWidth="1"/>
    <col min="5891" max="5891" width="5.7109375" style="354" customWidth="1"/>
    <col min="5892" max="5892" width="16.85546875" style="354" customWidth="1"/>
    <col min="5893" max="5893" width="5.28515625" style="354" customWidth="1"/>
    <col min="5894" max="5894" width="5.42578125" style="354" customWidth="1"/>
    <col min="5895" max="5895" width="6" style="354" customWidth="1"/>
    <col min="5896" max="5896" width="5.42578125" style="354" customWidth="1"/>
    <col min="5897" max="5897" width="4.42578125" style="354" customWidth="1"/>
    <col min="5898" max="5898" width="5" style="354" customWidth="1"/>
    <col min="5899" max="5900" width="5.28515625" style="354" customWidth="1"/>
    <col min="5901" max="5901" width="5.7109375" style="354" customWidth="1"/>
    <col min="5902" max="5902" width="5.5703125" style="354" customWidth="1"/>
    <col min="5903" max="5903" width="5.140625" style="354" customWidth="1"/>
    <col min="5904" max="5904" width="5.42578125" style="354" customWidth="1"/>
    <col min="5905" max="5905" width="5.5703125" style="354" customWidth="1"/>
    <col min="5906" max="5908" width="5" style="354" customWidth="1"/>
    <col min="5909" max="5909" width="5.28515625" style="354" customWidth="1"/>
    <col min="5910" max="5910" width="5.42578125" style="354" customWidth="1"/>
    <col min="5911" max="6144" width="9.140625" style="354"/>
    <col min="6145" max="6145" width="8" style="354" customWidth="1"/>
    <col min="6146" max="6146" width="2.140625" style="354" customWidth="1"/>
    <col min="6147" max="6147" width="5.7109375" style="354" customWidth="1"/>
    <col min="6148" max="6148" width="16.85546875" style="354" customWidth="1"/>
    <col min="6149" max="6149" width="5.28515625" style="354" customWidth="1"/>
    <col min="6150" max="6150" width="5.42578125" style="354" customWidth="1"/>
    <col min="6151" max="6151" width="6" style="354" customWidth="1"/>
    <col min="6152" max="6152" width="5.42578125" style="354" customWidth="1"/>
    <col min="6153" max="6153" width="4.42578125" style="354" customWidth="1"/>
    <col min="6154" max="6154" width="5" style="354" customWidth="1"/>
    <col min="6155" max="6156" width="5.28515625" style="354" customWidth="1"/>
    <col min="6157" max="6157" width="5.7109375" style="354" customWidth="1"/>
    <col min="6158" max="6158" width="5.5703125" style="354" customWidth="1"/>
    <col min="6159" max="6159" width="5.140625" style="354" customWidth="1"/>
    <col min="6160" max="6160" width="5.42578125" style="354" customWidth="1"/>
    <col min="6161" max="6161" width="5.5703125" style="354" customWidth="1"/>
    <col min="6162" max="6164" width="5" style="354" customWidth="1"/>
    <col min="6165" max="6165" width="5.28515625" style="354" customWidth="1"/>
    <col min="6166" max="6166" width="5.42578125" style="354" customWidth="1"/>
    <col min="6167" max="6400" width="9.140625" style="354"/>
    <col min="6401" max="6401" width="8" style="354" customWidth="1"/>
    <col min="6402" max="6402" width="2.140625" style="354" customWidth="1"/>
    <col min="6403" max="6403" width="5.7109375" style="354" customWidth="1"/>
    <col min="6404" max="6404" width="16.85546875" style="354" customWidth="1"/>
    <col min="6405" max="6405" width="5.28515625" style="354" customWidth="1"/>
    <col min="6406" max="6406" width="5.42578125" style="354" customWidth="1"/>
    <col min="6407" max="6407" width="6" style="354" customWidth="1"/>
    <col min="6408" max="6408" width="5.42578125" style="354" customWidth="1"/>
    <col min="6409" max="6409" width="4.42578125" style="354" customWidth="1"/>
    <col min="6410" max="6410" width="5" style="354" customWidth="1"/>
    <col min="6411" max="6412" width="5.28515625" style="354" customWidth="1"/>
    <col min="6413" max="6413" width="5.7109375" style="354" customWidth="1"/>
    <col min="6414" max="6414" width="5.5703125" style="354" customWidth="1"/>
    <col min="6415" max="6415" width="5.140625" style="354" customWidth="1"/>
    <col min="6416" max="6416" width="5.42578125" style="354" customWidth="1"/>
    <col min="6417" max="6417" width="5.5703125" style="354" customWidth="1"/>
    <col min="6418" max="6420" width="5" style="354" customWidth="1"/>
    <col min="6421" max="6421" width="5.28515625" style="354" customWidth="1"/>
    <col min="6422" max="6422" width="5.42578125" style="354" customWidth="1"/>
    <col min="6423" max="6656" width="9.140625" style="354"/>
    <col min="6657" max="6657" width="8" style="354" customWidth="1"/>
    <col min="6658" max="6658" width="2.140625" style="354" customWidth="1"/>
    <col min="6659" max="6659" width="5.7109375" style="354" customWidth="1"/>
    <col min="6660" max="6660" width="16.85546875" style="354" customWidth="1"/>
    <col min="6661" max="6661" width="5.28515625" style="354" customWidth="1"/>
    <col min="6662" max="6662" width="5.42578125" style="354" customWidth="1"/>
    <col min="6663" max="6663" width="6" style="354" customWidth="1"/>
    <col min="6664" max="6664" width="5.42578125" style="354" customWidth="1"/>
    <col min="6665" max="6665" width="4.42578125" style="354" customWidth="1"/>
    <col min="6666" max="6666" width="5" style="354" customWidth="1"/>
    <col min="6667" max="6668" width="5.28515625" style="354" customWidth="1"/>
    <col min="6669" max="6669" width="5.7109375" style="354" customWidth="1"/>
    <col min="6670" max="6670" width="5.5703125" style="354" customWidth="1"/>
    <col min="6671" max="6671" width="5.140625" style="354" customWidth="1"/>
    <col min="6672" max="6672" width="5.42578125" style="354" customWidth="1"/>
    <col min="6673" max="6673" width="5.5703125" style="354" customWidth="1"/>
    <col min="6674" max="6676" width="5" style="354" customWidth="1"/>
    <col min="6677" max="6677" width="5.28515625" style="354" customWidth="1"/>
    <col min="6678" max="6678" width="5.42578125" style="354" customWidth="1"/>
    <col min="6679" max="6912" width="9.140625" style="354"/>
    <col min="6913" max="6913" width="8" style="354" customWidth="1"/>
    <col min="6914" max="6914" width="2.140625" style="354" customWidth="1"/>
    <col min="6915" max="6915" width="5.7109375" style="354" customWidth="1"/>
    <col min="6916" max="6916" width="16.85546875" style="354" customWidth="1"/>
    <col min="6917" max="6917" width="5.28515625" style="354" customWidth="1"/>
    <col min="6918" max="6918" width="5.42578125" style="354" customWidth="1"/>
    <col min="6919" max="6919" width="6" style="354" customWidth="1"/>
    <col min="6920" max="6920" width="5.42578125" style="354" customWidth="1"/>
    <col min="6921" max="6921" width="4.42578125" style="354" customWidth="1"/>
    <col min="6922" max="6922" width="5" style="354" customWidth="1"/>
    <col min="6923" max="6924" width="5.28515625" style="354" customWidth="1"/>
    <col min="6925" max="6925" width="5.7109375" style="354" customWidth="1"/>
    <col min="6926" max="6926" width="5.5703125" style="354" customWidth="1"/>
    <col min="6927" max="6927" width="5.140625" style="354" customWidth="1"/>
    <col min="6928" max="6928" width="5.42578125" style="354" customWidth="1"/>
    <col min="6929" max="6929" width="5.5703125" style="354" customWidth="1"/>
    <col min="6930" max="6932" width="5" style="354" customWidth="1"/>
    <col min="6933" max="6933" width="5.28515625" style="354" customWidth="1"/>
    <col min="6934" max="6934" width="5.42578125" style="354" customWidth="1"/>
    <col min="6935" max="7168" width="9.140625" style="354"/>
    <col min="7169" max="7169" width="8" style="354" customWidth="1"/>
    <col min="7170" max="7170" width="2.140625" style="354" customWidth="1"/>
    <col min="7171" max="7171" width="5.7109375" style="354" customWidth="1"/>
    <col min="7172" max="7172" width="16.85546875" style="354" customWidth="1"/>
    <col min="7173" max="7173" width="5.28515625" style="354" customWidth="1"/>
    <col min="7174" max="7174" width="5.42578125" style="354" customWidth="1"/>
    <col min="7175" max="7175" width="6" style="354" customWidth="1"/>
    <col min="7176" max="7176" width="5.42578125" style="354" customWidth="1"/>
    <col min="7177" max="7177" width="4.42578125" style="354" customWidth="1"/>
    <col min="7178" max="7178" width="5" style="354" customWidth="1"/>
    <col min="7179" max="7180" width="5.28515625" style="354" customWidth="1"/>
    <col min="7181" max="7181" width="5.7109375" style="354" customWidth="1"/>
    <col min="7182" max="7182" width="5.5703125" style="354" customWidth="1"/>
    <col min="7183" max="7183" width="5.140625" style="354" customWidth="1"/>
    <col min="7184" max="7184" width="5.42578125" style="354" customWidth="1"/>
    <col min="7185" max="7185" width="5.5703125" style="354" customWidth="1"/>
    <col min="7186" max="7188" width="5" style="354" customWidth="1"/>
    <col min="7189" max="7189" width="5.28515625" style="354" customWidth="1"/>
    <col min="7190" max="7190" width="5.42578125" style="354" customWidth="1"/>
    <col min="7191" max="7424" width="9.140625" style="354"/>
    <col min="7425" max="7425" width="8" style="354" customWidth="1"/>
    <col min="7426" max="7426" width="2.140625" style="354" customWidth="1"/>
    <col min="7427" max="7427" width="5.7109375" style="354" customWidth="1"/>
    <col min="7428" max="7428" width="16.85546875" style="354" customWidth="1"/>
    <col min="7429" max="7429" width="5.28515625" style="354" customWidth="1"/>
    <col min="7430" max="7430" width="5.42578125" style="354" customWidth="1"/>
    <col min="7431" max="7431" width="6" style="354" customWidth="1"/>
    <col min="7432" max="7432" width="5.42578125" style="354" customWidth="1"/>
    <col min="7433" max="7433" width="4.42578125" style="354" customWidth="1"/>
    <col min="7434" max="7434" width="5" style="354" customWidth="1"/>
    <col min="7435" max="7436" width="5.28515625" style="354" customWidth="1"/>
    <col min="7437" max="7437" width="5.7109375" style="354" customWidth="1"/>
    <col min="7438" max="7438" width="5.5703125" style="354" customWidth="1"/>
    <col min="7439" max="7439" width="5.140625" style="354" customWidth="1"/>
    <col min="7440" max="7440" width="5.42578125" style="354" customWidth="1"/>
    <col min="7441" max="7441" width="5.5703125" style="354" customWidth="1"/>
    <col min="7442" max="7444" width="5" style="354" customWidth="1"/>
    <col min="7445" max="7445" width="5.28515625" style="354" customWidth="1"/>
    <col min="7446" max="7446" width="5.42578125" style="354" customWidth="1"/>
    <col min="7447" max="7680" width="9.140625" style="354"/>
    <col min="7681" max="7681" width="8" style="354" customWidth="1"/>
    <col min="7682" max="7682" width="2.140625" style="354" customWidth="1"/>
    <col min="7683" max="7683" width="5.7109375" style="354" customWidth="1"/>
    <col min="7684" max="7684" width="16.85546875" style="354" customWidth="1"/>
    <col min="7685" max="7685" width="5.28515625" style="354" customWidth="1"/>
    <col min="7686" max="7686" width="5.42578125" style="354" customWidth="1"/>
    <col min="7687" max="7687" width="6" style="354" customWidth="1"/>
    <col min="7688" max="7688" width="5.42578125" style="354" customWidth="1"/>
    <col min="7689" max="7689" width="4.42578125" style="354" customWidth="1"/>
    <col min="7690" max="7690" width="5" style="354" customWidth="1"/>
    <col min="7691" max="7692" width="5.28515625" style="354" customWidth="1"/>
    <col min="7693" max="7693" width="5.7109375" style="354" customWidth="1"/>
    <col min="7694" max="7694" width="5.5703125" style="354" customWidth="1"/>
    <col min="7695" max="7695" width="5.140625" style="354" customWidth="1"/>
    <col min="7696" max="7696" width="5.42578125" style="354" customWidth="1"/>
    <col min="7697" max="7697" width="5.5703125" style="354" customWidth="1"/>
    <col min="7698" max="7700" width="5" style="354" customWidth="1"/>
    <col min="7701" max="7701" width="5.28515625" style="354" customWidth="1"/>
    <col min="7702" max="7702" width="5.42578125" style="354" customWidth="1"/>
    <col min="7703" max="7936" width="9.140625" style="354"/>
    <col min="7937" max="7937" width="8" style="354" customWidth="1"/>
    <col min="7938" max="7938" width="2.140625" style="354" customWidth="1"/>
    <col min="7939" max="7939" width="5.7109375" style="354" customWidth="1"/>
    <col min="7940" max="7940" width="16.85546875" style="354" customWidth="1"/>
    <col min="7941" max="7941" width="5.28515625" style="354" customWidth="1"/>
    <col min="7942" max="7942" width="5.42578125" style="354" customWidth="1"/>
    <col min="7943" max="7943" width="6" style="354" customWidth="1"/>
    <col min="7944" max="7944" width="5.42578125" style="354" customWidth="1"/>
    <col min="7945" max="7945" width="4.42578125" style="354" customWidth="1"/>
    <col min="7946" max="7946" width="5" style="354" customWidth="1"/>
    <col min="7947" max="7948" width="5.28515625" style="354" customWidth="1"/>
    <col min="7949" max="7949" width="5.7109375" style="354" customWidth="1"/>
    <col min="7950" max="7950" width="5.5703125" style="354" customWidth="1"/>
    <col min="7951" max="7951" width="5.140625" style="354" customWidth="1"/>
    <col min="7952" max="7952" width="5.42578125" style="354" customWidth="1"/>
    <col min="7953" max="7953" width="5.5703125" style="354" customWidth="1"/>
    <col min="7954" max="7956" width="5" style="354" customWidth="1"/>
    <col min="7957" max="7957" width="5.28515625" style="354" customWidth="1"/>
    <col min="7958" max="7958" width="5.42578125" style="354" customWidth="1"/>
    <col min="7959" max="8192" width="9.140625" style="354"/>
    <col min="8193" max="8193" width="8" style="354" customWidth="1"/>
    <col min="8194" max="8194" width="2.140625" style="354" customWidth="1"/>
    <col min="8195" max="8195" width="5.7109375" style="354" customWidth="1"/>
    <col min="8196" max="8196" width="16.85546875" style="354" customWidth="1"/>
    <col min="8197" max="8197" width="5.28515625" style="354" customWidth="1"/>
    <col min="8198" max="8198" width="5.42578125" style="354" customWidth="1"/>
    <col min="8199" max="8199" width="6" style="354" customWidth="1"/>
    <col min="8200" max="8200" width="5.42578125" style="354" customWidth="1"/>
    <col min="8201" max="8201" width="4.42578125" style="354" customWidth="1"/>
    <col min="8202" max="8202" width="5" style="354" customWidth="1"/>
    <col min="8203" max="8204" width="5.28515625" style="354" customWidth="1"/>
    <col min="8205" max="8205" width="5.7109375" style="354" customWidth="1"/>
    <col min="8206" max="8206" width="5.5703125" style="354" customWidth="1"/>
    <col min="8207" max="8207" width="5.140625" style="354" customWidth="1"/>
    <col min="8208" max="8208" width="5.42578125" style="354" customWidth="1"/>
    <col min="8209" max="8209" width="5.5703125" style="354" customWidth="1"/>
    <col min="8210" max="8212" width="5" style="354" customWidth="1"/>
    <col min="8213" max="8213" width="5.28515625" style="354" customWidth="1"/>
    <col min="8214" max="8214" width="5.42578125" style="354" customWidth="1"/>
    <col min="8215" max="8448" width="9.140625" style="354"/>
    <col min="8449" max="8449" width="8" style="354" customWidth="1"/>
    <col min="8450" max="8450" width="2.140625" style="354" customWidth="1"/>
    <col min="8451" max="8451" width="5.7109375" style="354" customWidth="1"/>
    <col min="8452" max="8452" width="16.85546875" style="354" customWidth="1"/>
    <col min="8453" max="8453" width="5.28515625" style="354" customWidth="1"/>
    <col min="8454" max="8454" width="5.42578125" style="354" customWidth="1"/>
    <col min="8455" max="8455" width="6" style="354" customWidth="1"/>
    <col min="8456" max="8456" width="5.42578125" style="354" customWidth="1"/>
    <col min="8457" max="8457" width="4.42578125" style="354" customWidth="1"/>
    <col min="8458" max="8458" width="5" style="354" customWidth="1"/>
    <col min="8459" max="8460" width="5.28515625" style="354" customWidth="1"/>
    <col min="8461" max="8461" width="5.7109375" style="354" customWidth="1"/>
    <col min="8462" max="8462" width="5.5703125" style="354" customWidth="1"/>
    <col min="8463" max="8463" width="5.140625" style="354" customWidth="1"/>
    <col min="8464" max="8464" width="5.42578125" style="354" customWidth="1"/>
    <col min="8465" max="8465" width="5.5703125" style="354" customWidth="1"/>
    <col min="8466" max="8468" width="5" style="354" customWidth="1"/>
    <col min="8469" max="8469" width="5.28515625" style="354" customWidth="1"/>
    <col min="8470" max="8470" width="5.42578125" style="354" customWidth="1"/>
    <col min="8471" max="8704" width="9.140625" style="354"/>
    <col min="8705" max="8705" width="8" style="354" customWidth="1"/>
    <col min="8706" max="8706" width="2.140625" style="354" customWidth="1"/>
    <col min="8707" max="8707" width="5.7109375" style="354" customWidth="1"/>
    <col min="8708" max="8708" width="16.85546875" style="354" customWidth="1"/>
    <col min="8709" max="8709" width="5.28515625" style="354" customWidth="1"/>
    <col min="8710" max="8710" width="5.42578125" style="354" customWidth="1"/>
    <col min="8711" max="8711" width="6" style="354" customWidth="1"/>
    <col min="8712" max="8712" width="5.42578125" style="354" customWidth="1"/>
    <col min="8713" max="8713" width="4.42578125" style="354" customWidth="1"/>
    <col min="8714" max="8714" width="5" style="354" customWidth="1"/>
    <col min="8715" max="8716" width="5.28515625" style="354" customWidth="1"/>
    <col min="8717" max="8717" width="5.7109375" style="354" customWidth="1"/>
    <col min="8718" max="8718" width="5.5703125" style="354" customWidth="1"/>
    <col min="8719" max="8719" width="5.140625" style="354" customWidth="1"/>
    <col min="8720" max="8720" width="5.42578125" style="354" customWidth="1"/>
    <col min="8721" max="8721" width="5.5703125" style="354" customWidth="1"/>
    <col min="8722" max="8724" width="5" style="354" customWidth="1"/>
    <col min="8725" max="8725" width="5.28515625" style="354" customWidth="1"/>
    <col min="8726" max="8726" width="5.42578125" style="354" customWidth="1"/>
    <col min="8727" max="8960" width="9.140625" style="354"/>
    <col min="8961" max="8961" width="8" style="354" customWidth="1"/>
    <col min="8962" max="8962" width="2.140625" style="354" customWidth="1"/>
    <col min="8963" max="8963" width="5.7109375" style="354" customWidth="1"/>
    <col min="8964" max="8964" width="16.85546875" style="354" customWidth="1"/>
    <col min="8965" max="8965" width="5.28515625" style="354" customWidth="1"/>
    <col min="8966" max="8966" width="5.42578125" style="354" customWidth="1"/>
    <col min="8967" max="8967" width="6" style="354" customWidth="1"/>
    <col min="8968" max="8968" width="5.42578125" style="354" customWidth="1"/>
    <col min="8969" max="8969" width="4.42578125" style="354" customWidth="1"/>
    <col min="8970" max="8970" width="5" style="354" customWidth="1"/>
    <col min="8971" max="8972" width="5.28515625" style="354" customWidth="1"/>
    <col min="8973" max="8973" width="5.7109375" style="354" customWidth="1"/>
    <col min="8974" max="8974" width="5.5703125" style="354" customWidth="1"/>
    <col min="8975" max="8975" width="5.140625" style="354" customWidth="1"/>
    <col min="8976" max="8976" width="5.42578125" style="354" customWidth="1"/>
    <col min="8977" max="8977" width="5.5703125" style="354" customWidth="1"/>
    <col min="8978" max="8980" width="5" style="354" customWidth="1"/>
    <col min="8981" max="8981" width="5.28515625" style="354" customWidth="1"/>
    <col min="8982" max="8982" width="5.42578125" style="354" customWidth="1"/>
    <col min="8983" max="9216" width="9.140625" style="354"/>
    <col min="9217" max="9217" width="8" style="354" customWidth="1"/>
    <col min="9218" max="9218" width="2.140625" style="354" customWidth="1"/>
    <col min="9219" max="9219" width="5.7109375" style="354" customWidth="1"/>
    <col min="9220" max="9220" width="16.85546875" style="354" customWidth="1"/>
    <col min="9221" max="9221" width="5.28515625" style="354" customWidth="1"/>
    <col min="9222" max="9222" width="5.42578125" style="354" customWidth="1"/>
    <col min="9223" max="9223" width="6" style="354" customWidth="1"/>
    <col min="9224" max="9224" width="5.42578125" style="354" customWidth="1"/>
    <col min="9225" max="9225" width="4.42578125" style="354" customWidth="1"/>
    <col min="9226" max="9226" width="5" style="354" customWidth="1"/>
    <col min="9227" max="9228" width="5.28515625" style="354" customWidth="1"/>
    <col min="9229" max="9229" width="5.7109375" style="354" customWidth="1"/>
    <col min="9230" max="9230" width="5.5703125" style="354" customWidth="1"/>
    <col min="9231" max="9231" width="5.140625" style="354" customWidth="1"/>
    <col min="9232" max="9232" width="5.42578125" style="354" customWidth="1"/>
    <col min="9233" max="9233" width="5.5703125" style="354" customWidth="1"/>
    <col min="9234" max="9236" width="5" style="354" customWidth="1"/>
    <col min="9237" max="9237" width="5.28515625" style="354" customWidth="1"/>
    <col min="9238" max="9238" width="5.42578125" style="354" customWidth="1"/>
    <col min="9239" max="9472" width="9.140625" style="354"/>
    <col min="9473" max="9473" width="8" style="354" customWidth="1"/>
    <col min="9474" max="9474" width="2.140625" style="354" customWidth="1"/>
    <col min="9475" max="9475" width="5.7109375" style="354" customWidth="1"/>
    <col min="9476" max="9476" width="16.85546875" style="354" customWidth="1"/>
    <col min="9477" max="9477" width="5.28515625" style="354" customWidth="1"/>
    <col min="9478" max="9478" width="5.42578125" style="354" customWidth="1"/>
    <col min="9479" max="9479" width="6" style="354" customWidth="1"/>
    <col min="9480" max="9480" width="5.42578125" style="354" customWidth="1"/>
    <col min="9481" max="9481" width="4.42578125" style="354" customWidth="1"/>
    <col min="9482" max="9482" width="5" style="354" customWidth="1"/>
    <col min="9483" max="9484" width="5.28515625" style="354" customWidth="1"/>
    <col min="9485" max="9485" width="5.7109375" style="354" customWidth="1"/>
    <col min="9486" max="9486" width="5.5703125" style="354" customWidth="1"/>
    <col min="9487" max="9487" width="5.140625" style="354" customWidth="1"/>
    <col min="9488" max="9488" width="5.42578125" style="354" customWidth="1"/>
    <col min="9489" max="9489" width="5.5703125" style="354" customWidth="1"/>
    <col min="9490" max="9492" width="5" style="354" customWidth="1"/>
    <col min="9493" max="9493" width="5.28515625" style="354" customWidth="1"/>
    <col min="9494" max="9494" width="5.42578125" style="354" customWidth="1"/>
    <col min="9495" max="9728" width="9.140625" style="354"/>
    <col min="9729" max="9729" width="8" style="354" customWidth="1"/>
    <col min="9730" max="9730" width="2.140625" style="354" customWidth="1"/>
    <col min="9731" max="9731" width="5.7109375" style="354" customWidth="1"/>
    <col min="9732" max="9732" width="16.85546875" style="354" customWidth="1"/>
    <col min="9733" max="9733" width="5.28515625" style="354" customWidth="1"/>
    <col min="9734" max="9734" width="5.42578125" style="354" customWidth="1"/>
    <col min="9735" max="9735" width="6" style="354" customWidth="1"/>
    <col min="9736" max="9736" width="5.42578125" style="354" customWidth="1"/>
    <col min="9737" max="9737" width="4.42578125" style="354" customWidth="1"/>
    <col min="9738" max="9738" width="5" style="354" customWidth="1"/>
    <col min="9739" max="9740" width="5.28515625" style="354" customWidth="1"/>
    <col min="9741" max="9741" width="5.7109375" style="354" customWidth="1"/>
    <col min="9742" max="9742" width="5.5703125" style="354" customWidth="1"/>
    <col min="9743" max="9743" width="5.140625" style="354" customWidth="1"/>
    <col min="9744" max="9744" width="5.42578125" style="354" customWidth="1"/>
    <col min="9745" max="9745" width="5.5703125" style="354" customWidth="1"/>
    <col min="9746" max="9748" width="5" style="354" customWidth="1"/>
    <col min="9749" max="9749" width="5.28515625" style="354" customWidth="1"/>
    <col min="9750" max="9750" width="5.42578125" style="354" customWidth="1"/>
    <col min="9751" max="9984" width="9.140625" style="354"/>
    <col min="9985" max="9985" width="8" style="354" customWidth="1"/>
    <col min="9986" max="9986" width="2.140625" style="354" customWidth="1"/>
    <col min="9987" max="9987" width="5.7109375" style="354" customWidth="1"/>
    <col min="9988" max="9988" width="16.85546875" style="354" customWidth="1"/>
    <col min="9989" max="9989" width="5.28515625" style="354" customWidth="1"/>
    <col min="9990" max="9990" width="5.42578125" style="354" customWidth="1"/>
    <col min="9991" max="9991" width="6" style="354" customWidth="1"/>
    <col min="9992" max="9992" width="5.42578125" style="354" customWidth="1"/>
    <col min="9993" max="9993" width="4.42578125" style="354" customWidth="1"/>
    <col min="9994" max="9994" width="5" style="354" customWidth="1"/>
    <col min="9995" max="9996" width="5.28515625" style="354" customWidth="1"/>
    <col min="9997" max="9997" width="5.7109375" style="354" customWidth="1"/>
    <col min="9998" max="9998" width="5.5703125" style="354" customWidth="1"/>
    <col min="9999" max="9999" width="5.140625" style="354" customWidth="1"/>
    <col min="10000" max="10000" width="5.42578125" style="354" customWidth="1"/>
    <col min="10001" max="10001" width="5.5703125" style="354" customWidth="1"/>
    <col min="10002" max="10004" width="5" style="354" customWidth="1"/>
    <col min="10005" max="10005" width="5.28515625" style="354" customWidth="1"/>
    <col min="10006" max="10006" width="5.42578125" style="354" customWidth="1"/>
    <col min="10007" max="10240" width="9.140625" style="354"/>
    <col min="10241" max="10241" width="8" style="354" customWidth="1"/>
    <col min="10242" max="10242" width="2.140625" style="354" customWidth="1"/>
    <col min="10243" max="10243" width="5.7109375" style="354" customWidth="1"/>
    <col min="10244" max="10244" width="16.85546875" style="354" customWidth="1"/>
    <col min="10245" max="10245" width="5.28515625" style="354" customWidth="1"/>
    <col min="10246" max="10246" width="5.42578125" style="354" customWidth="1"/>
    <col min="10247" max="10247" width="6" style="354" customWidth="1"/>
    <col min="10248" max="10248" width="5.42578125" style="354" customWidth="1"/>
    <col min="10249" max="10249" width="4.42578125" style="354" customWidth="1"/>
    <col min="10250" max="10250" width="5" style="354" customWidth="1"/>
    <col min="10251" max="10252" width="5.28515625" style="354" customWidth="1"/>
    <col min="10253" max="10253" width="5.7109375" style="354" customWidth="1"/>
    <col min="10254" max="10254" width="5.5703125" style="354" customWidth="1"/>
    <col min="10255" max="10255" width="5.140625" style="354" customWidth="1"/>
    <col min="10256" max="10256" width="5.42578125" style="354" customWidth="1"/>
    <col min="10257" max="10257" width="5.5703125" style="354" customWidth="1"/>
    <col min="10258" max="10260" width="5" style="354" customWidth="1"/>
    <col min="10261" max="10261" width="5.28515625" style="354" customWidth="1"/>
    <col min="10262" max="10262" width="5.42578125" style="354" customWidth="1"/>
    <col min="10263" max="10496" width="9.140625" style="354"/>
    <col min="10497" max="10497" width="8" style="354" customWidth="1"/>
    <col min="10498" max="10498" width="2.140625" style="354" customWidth="1"/>
    <col min="10499" max="10499" width="5.7109375" style="354" customWidth="1"/>
    <col min="10500" max="10500" width="16.85546875" style="354" customWidth="1"/>
    <col min="10501" max="10501" width="5.28515625" style="354" customWidth="1"/>
    <col min="10502" max="10502" width="5.42578125" style="354" customWidth="1"/>
    <col min="10503" max="10503" width="6" style="354" customWidth="1"/>
    <col min="10504" max="10504" width="5.42578125" style="354" customWidth="1"/>
    <col min="10505" max="10505" width="4.42578125" style="354" customWidth="1"/>
    <col min="10506" max="10506" width="5" style="354" customWidth="1"/>
    <col min="10507" max="10508" width="5.28515625" style="354" customWidth="1"/>
    <col min="10509" max="10509" width="5.7109375" style="354" customWidth="1"/>
    <col min="10510" max="10510" width="5.5703125" style="354" customWidth="1"/>
    <col min="10511" max="10511" width="5.140625" style="354" customWidth="1"/>
    <col min="10512" max="10512" width="5.42578125" style="354" customWidth="1"/>
    <col min="10513" max="10513" width="5.5703125" style="354" customWidth="1"/>
    <col min="10514" max="10516" width="5" style="354" customWidth="1"/>
    <col min="10517" max="10517" width="5.28515625" style="354" customWidth="1"/>
    <col min="10518" max="10518" width="5.42578125" style="354" customWidth="1"/>
    <col min="10519" max="10752" width="9.140625" style="354"/>
    <col min="10753" max="10753" width="8" style="354" customWidth="1"/>
    <col min="10754" max="10754" width="2.140625" style="354" customWidth="1"/>
    <col min="10755" max="10755" width="5.7109375" style="354" customWidth="1"/>
    <col min="10756" max="10756" width="16.85546875" style="354" customWidth="1"/>
    <col min="10757" max="10757" width="5.28515625" style="354" customWidth="1"/>
    <col min="10758" max="10758" width="5.42578125" style="354" customWidth="1"/>
    <col min="10759" max="10759" width="6" style="354" customWidth="1"/>
    <col min="10760" max="10760" width="5.42578125" style="354" customWidth="1"/>
    <col min="10761" max="10761" width="4.42578125" style="354" customWidth="1"/>
    <col min="10762" max="10762" width="5" style="354" customWidth="1"/>
    <col min="10763" max="10764" width="5.28515625" style="354" customWidth="1"/>
    <col min="10765" max="10765" width="5.7109375" style="354" customWidth="1"/>
    <col min="10766" max="10766" width="5.5703125" style="354" customWidth="1"/>
    <col min="10767" max="10767" width="5.140625" style="354" customWidth="1"/>
    <col min="10768" max="10768" width="5.42578125" style="354" customWidth="1"/>
    <col min="10769" max="10769" width="5.5703125" style="354" customWidth="1"/>
    <col min="10770" max="10772" width="5" style="354" customWidth="1"/>
    <col min="10773" max="10773" width="5.28515625" style="354" customWidth="1"/>
    <col min="10774" max="10774" width="5.42578125" style="354" customWidth="1"/>
    <col min="10775" max="11008" width="9.140625" style="354"/>
    <col min="11009" max="11009" width="8" style="354" customWidth="1"/>
    <col min="11010" max="11010" width="2.140625" style="354" customWidth="1"/>
    <col min="11011" max="11011" width="5.7109375" style="354" customWidth="1"/>
    <col min="11012" max="11012" width="16.85546875" style="354" customWidth="1"/>
    <col min="11013" max="11013" width="5.28515625" style="354" customWidth="1"/>
    <col min="11014" max="11014" width="5.42578125" style="354" customWidth="1"/>
    <col min="11015" max="11015" width="6" style="354" customWidth="1"/>
    <col min="11016" max="11016" width="5.42578125" style="354" customWidth="1"/>
    <col min="11017" max="11017" width="4.42578125" style="354" customWidth="1"/>
    <col min="11018" max="11018" width="5" style="354" customWidth="1"/>
    <col min="11019" max="11020" width="5.28515625" style="354" customWidth="1"/>
    <col min="11021" max="11021" width="5.7109375" style="354" customWidth="1"/>
    <col min="11022" max="11022" width="5.5703125" style="354" customWidth="1"/>
    <col min="11023" max="11023" width="5.140625" style="354" customWidth="1"/>
    <col min="11024" max="11024" width="5.42578125" style="354" customWidth="1"/>
    <col min="11025" max="11025" width="5.5703125" style="354" customWidth="1"/>
    <col min="11026" max="11028" width="5" style="354" customWidth="1"/>
    <col min="11029" max="11029" width="5.28515625" style="354" customWidth="1"/>
    <col min="11030" max="11030" width="5.42578125" style="354" customWidth="1"/>
    <col min="11031" max="11264" width="9.140625" style="354"/>
    <col min="11265" max="11265" width="8" style="354" customWidth="1"/>
    <col min="11266" max="11266" width="2.140625" style="354" customWidth="1"/>
    <col min="11267" max="11267" width="5.7109375" style="354" customWidth="1"/>
    <col min="11268" max="11268" width="16.85546875" style="354" customWidth="1"/>
    <col min="11269" max="11269" width="5.28515625" style="354" customWidth="1"/>
    <col min="11270" max="11270" width="5.42578125" style="354" customWidth="1"/>
    <col min="11271" max="11271" width="6" style="354" customWidth="1"/>
    <col min="11272" max="11272" width="5.42578125" style="354" customWidth="1"/>
    <col min="11273" max="11273" width="4.42578125" style="354" customWidth="1"/>
    <col min="11274" max="11274" width="5" style="354" customWidth="1"/>
    <col min="11275" max="11276" width="5.28515625" style="354" customWidth="1"/>
    <col min="11277" max="11277" width="5.7109375" style="354" customWidth="1"/>
    <col min="11278" max="11278" width="5.5703125" style="354" customWidth="1"/>
    <col min="11279" max="11279" width="5.140625" style="354" customWidth="1"/>
    <col min="11280" max="11280" width="5.42578125" style="354" customWidth="1"/>
    <col min="11281" max="11281" width="5.5703125" style="354" customWidth="1"/>
    <col min="11282" max="11284" width="5" style="354" customWidth="1"/>
    <col min="11285" max="11285" width="5.28515625" style="354" customWidth="1"/>
    <col min="11286" max="11286" width="5.42578125" style="354" customWidth="1"/>
    <col min="11287" max="11520" width="9.140625" style="354"/>
    <col min="11521" max="11521" width="8" style="354" customWidth="1"/>
    <col min="11522" max="11522" width="2.140625" style="354" customWidth="1"/>
    <col min="11523" max="11523" width="5.7109375" style="354" customWidth="1"/>
    <col min="11524" max="11524" width="16.85546875" style="354" customWidth="1"/>
    <col min="11525" max="11525" width="5.28515625" style="354" customWidth="1"/>
    <col min="11526" max="11526" width="5.42578125" style="354" customWidth="1"/>
    <col min="11527" max="11527" width="6" style="354" customWidth="1"/>
    <col min="11528" max="11528" width="5.42578125" style="354" customWidth="1"/>
    <col min="11529" max="11529" width="4.42578125" style="354" customWidth="1"/>
    <col min="11530" max="11530" width="5" style="354" customWidth="1"/>
    <col min="11531" max="11532" width="5.28515625" style="354" customWidth="1"/>
    <col min="11533" max="11533" width="5.7109375" style="354" customWidth="1"/>
    <col min="11534" max="11534" width="5.5703125" style="354" customWidth="1"/>
    <col min="11535" max="11535" width="5.140625" style="354" customWidth="1"/>
    <col min="11536" max="11536" width="5.42578125" style="354" customWidth="1"/>
    <col min="11537" max="11537" width="5.5703125" style="354" customWidth="1"/>
    <col min="11538" max="11540" width="5" style="354" customWidth="1"/>
    <col min="11541" max="11541" width="5.28515625" style="354" customWidth="1"/>
    <col min="11542" max="11542" width="5.42578125" style="354" customWidth="1"/>
    <col min="11543" max="11776" width="9.140625" style="354"/>
    <col min="11777" max="11777" width="8" style="354" customWidth="1"/>
    <col min="11778" max="11778" width="2.140625" style="354" customWidth="1"/>
    <col min="11779" max="11779" width="5.7109375" style="354" customWidth="1"/>
    <col min="11780" max="11780" width="16.85546875" style="354" customWidth="1"/>
    <col min="11781" max="11781" width="5.28515625" style="354" customWidth="1"/>
    <col min="11782" max="11782" width="5.42578125" style="354" customWidth="1"/>
    <col min="11783" max="11783" width="6" style="354" customWidth="1"/>
    <col min="11784" max="11784" width="5.42578125" style="354" customWidth="1"/>
    <col min="11785" max="11785" width="4.42578125" style="354" customWidth="1"/>
    <col min="11786" max="11786" width="5" style="354" customWidth="1"/>
    <col min="11787" max="11788" width="5.28515625" style="354" customWidth="1"/>
    <col min="11789" max="11789" width="5.7109375" style="354" customWidth="1"/>
    <col min="11790" max="11790" width="5.5703125" style="354" customWidth="1"/>
    <col min="11791" max="11791" width="5.140625" style="354" customWidth="1"/>
    <col min="11792" max="11792" width="5.42578125" style="354" customWidth="1"/>
    <col min="11793" max="11793" width="5.5703125" style="354" customWidth="1"/>
    <col min="11794" max="11796" width="5" style="354" customWidth="1"/>
    <col min="11797" max="11797" width="5.28515625" style="354" customWidth="1"/>
    <col min="11798" max="11798" width="5.42578125" style="354" customWidth="1"/>
    <col min="11799" max="12032" width="9.140625" style="354"/>
    <col min="12033" max="12033" width="8" style="354" customWidth="1"/>
    <col min="12034" max="12034" width="2.140625" style="354" customWidth="1"/>
    <col min="12035" max="12035" width="5.7109375" style="354" customWidth="1"/>
    <col min="12036" max="12036" width="16.85546875" style="354" customWidth="1"/>
    <col min="12037" max="12037" width="5.28515625" style="354" customWidth="1"/>
    <col min="12038" max="12038" width="5.42578125" style="354" customWidth="1"/>
    <col min="12039" max="12039" width="6" style="354" customWidth="1"/>
    <col min="12040" max="12040" width="5.42578125" style="354" customWidth="1"/>
    <col min="12041" max="12041" width="4.42578125" style="354" customWidth="1"/>
    <col min="12042" max="12042" width="5" style="354" customWidth="1"/>
    <col min="12043" max="12044" width="5.28515625" style="354" customWidth="1"/>
    <col min="12045" max="12045" width="5.7109375" style="354" customWidth="1"/>
    <col min="12046" max="12046" width="5.5703125" style="354" customWidth="1"/>
    <col min="12047" max="12047" width="5.140625" style="354" customWidth="1"/>
    <col min="12048" max="12048" width="5.42578125" style="354" customWidth="1"/>
    <col min="12049" max="12049" width="5.5703125" style="354" customWidth="1"/>
    <col min="12050" max="12052" width="5" style="354" customWidth="1"/>
    <col min="12053" max="12053" width="5.28515625" style="354" customWidth="1"/>
    <col min="12054" max="12054" width="5.42578125" style="354" customWidth="1"/>
    <col min="12055" max="12288" width="9.140625" style="354"/>
    <col min="12289" max="12289" width="8" style="354" customWidth="1"/>
    <col min="12290" max="12290" width="2.140625" style="354" customWidth="1"/>
    <col min="12291" max="12291" width="5.7109375" style="354" customWidth="1"/>
    <col min="12292" max="12292" width="16.85546875" style="354" customWidth="1"/>
    <col min="12293" max="12293" width="5.28515625" style="354" customWidth="1"/>
    <col min="12294" max="12294" width="5.42578125" style="354" customWidth="1"/>
    <col min="12295" max="12295" width="6" style="354" customWidth="1"/>
    <col min="12296" max="12296" width="5.42578125" style="354" customWidth="1"/>
    <col min="12297" max="12297" width="4.42578125" style="354" customWidth="1"/>
    <col min="12298" max="12298" width="5" style="354" customWidth="1"/>
    <col min="12299" max="12300" width="5.28515625" style="354" customWidth="1"/>
    <col min="12301" max="12301" width="5.7109375" style="354" customWidth="1"/>
    <col min="12302" max="12302" width="5.5703125" style="354" customWidth="1"/>
    <col min="12303" max="12303" width="5.140625" style="354" customWidth="1"/>
    <col min="12304" max="12304" width="5.42578125" style="354" customWidth="1"/>
    <col min="12305" max="12305" width="5.5703125" style="354" customWidth="1"/>
    <col min="12306" max="12308" width="5" style="354" customWidth="1"/>
    <col min="12309" max="12309" width="5.28515625" style="354" customWidth="1"/>
    <col min="12310" max="12310" width="5.42578125" style="354" customWidth="1"/>
    <col min="12311" max="12544" width="9.140625" style="354"/>
    <col min="12545" max="12545" width="8" style="354" customWidth="1"/>
    <col min="12546" max="12546" width="2.140625" style="354" customWidth="1"/>
    <col min="12547" max="12547" width="5.7109375" style="354" customWidth="1"/>
    <col min="12548" max="12548" width="16.85546875" style="354" customWidth="1"/>
    <col min="12549" max="12549" width="5.28515625" style="354" customWidth="1"/>
    <col min="12550" max="12550" width="5.42578125" style="354" customWidth="1"/>
    <col min="12551" max="12551" width="6" style="354" customWidth="1"/>
    <col min="12552" max="12552" width="5.42578125" style="354" customWidth="1"/>
    <col min="12553" max="12553" width="4.42578125" style="354" customWidth="1"/>
    <col min="12554" max="12554" width="5" style="354" customWidth="1"/>
    <col min="12555" max="12556" width="5.28515625" style="354" customWidth="1"/>
    <col min="12557" max="12557" width="5.7109375" style="354" customWidth="1"/>
    <col min="12558" max="12558" width="5.5703125" style="354" customWidth="1"/>
    <col min="12559" max="12559" width="5.140625" style="354" customWidth="1"/>
    <col min="12560" max="12560" width="5.42578125" style="354" customWidth="1"/>
    <col min="12561" max="12561" width="5.5703125" style="354" customWidth="1"/>
    <col min="12562" max="12564" width="5" style="354" customWidth="1"/>
    <col min="12565" max="12565" width="5.28515625" style="354" customWidth="1"/>
    <col min="12566" max="12566" width="5.42578125" style="354" customWidth="1"/>
    <col min="12567" max="12800" width="9.140625" style="354"/>
    <col min="12801" max="12801" width="8" style="354" customWidth="1"/>
    <col min="12802" max="12802" width="2.140625" style="354" customWidth="1"/>
    <col min="12803" max="12803" width="5.7109375" style="354" customWidth="1"/>
    <col min="12804" max="12804" width="16.85546875" style="354" customWidth="1"/>
    <col min="12805" max="12805" width="5.28515625" style="354" customWidth="1"/>
    <col min="12806" max="12806" width="5.42578125" style="354" customWidth="1"/>
    <col min="12807" max="12807" width="6" style="354" customWidth="1"/>
    <col min="12808" max="12808" width="5.42578125" style="354" customWidth="1"/>
    <col min="12809" max="12809" width="4.42578125" style="354" customWidth="1"/>
    <col min="12810" max="12810" width="5" style="354" customWidth="1"/>
    <col min="12811" max="12812" width="5.28515625" style="354" customWidth="1"/>
    <col min="12813" max="12813" width="5.7109375" style="354" customWidth="1"/>
    <col min="12814" max="12814" width="5.5703125" style="354" customWidth="1"/>
    <col min="12815" max="12815" width="5.140625" style="354" customWidth="1"/>
    <col min="12816" max="12816" width="5.42578125" style="354" customWidth="1"/>
    <col min="12817" max="12817" width="5.5703125" style="354" customWidth="1"/>
    <col min="12818" max="12820" width="5" style="354" customWidth="1"/>
    <col min="12821" max="12821" width="5.28515625" style="354" customWidth="1"/>
    <col min="12822" max="12822" width="5.42578125" style="354" customWidth="1"/>
    <col min="12823" max="13056" width="9.140625" style="354"/>
    <col min="13057" max="13057" width="8" style="354" customWidth="1"/>
    <col min="13058" max="13058" width="2.140625" style="354" customWidth="1"/>
    <col min="13059" max="13059" width="5.7109375" style="354" customWidth="1"/>
    <col min="13060" max="13060" width="16.85546875" style="354" customWidth="1"/>
    <col min="13061" max="13061" width="5.28515625" style="354" customWidth="1"/>
    <col min="13062" max="13062" width="5.42578125" style="354" customWidth="1"/>
    <col min="13063" max="13063" width="6" style="354" customWidth="1"/>
    <col min="13064" max="13064" width="5.42578125" style="354" customWidth="1"/>
    <col min="13065" max="13065" width="4.42578125" style="354" customWidth="1"/>
    <col min="13066" max="13066" width="5" style="354" customWidth="1"/>
    <col min="13067" max="13068" width="5.28515625" style="354" customWidth="1"/>
    <col min="13069" max="13069" width="5.7109375" style="354" customWidth="1"/>
    <col min="13070" max="13070" width="5.5703125" style="354" customWidth="1"/>
    <col min="13071" max="13071" width="5.140625" style="354" customWidth="1"/>
    <col min="13072" max="13072" width="5.42578125" style="354" customWidth="1"/>
    <col min="13073" max="13073" width="5.5703125" style="354" customWidth="1"/>
    <col min="13074" max="13076" width="5" style="354" customWidth="1"/>
    <col min="13077" max="13077" width="5.28515625" style="354" customWidth="1"/>
    <col min="13078" max="13078" width="5.42578125" style="354" customWidth="1"/>
    <col min="13079" max="13312" width="9.140625" style="354"/>
    <col min="13313" max="13313" width="8" style="354" customWidth="1"/>
    <col min="13314" max="13314" width="2.140625" style="354" customWidth="1"/>
    <col min="13315" max="13315" width="5.7109375" style="354" customWidth="1"/>
    <col min="13316" max="13316" width="16.85546875" style="354" customWidth="1"/>
    <col min="13317" max="13317" width="5.28515625" style="354" customWidth="1"/>
    <col min="13318" max="13318" width="5.42578125" style="354" customWidth="1"/>
    <col min="13319" max="13319" width="6" style="354" customWidth="1"/>
    <col min="13320" max="13320" width="5.42578125" style="354" customWidth="1"/>
    <col min="13321" max="13321" width="4.42578125" style="354" customWidth="1"/>
    <col min="13322" max="13322" width="5" style="354" customWidth="1"/>
    <col min="13323" max="13324" width="5.28515625" style="354" customWidth="1"/>
    <col min="13325" max="13325" width="5.7109375" style="354" customWidth="1"/>
    <col min="13326" max="13326" width="5.5703125" style="354" customWidth="1"/>
    <col min="13327" max="13327" width="5.140625" style="354" customWidth="1"/>
    <col min="13328" max="13328" width="5.42578125" style="354" customWidth="1"/>
    <col min="13329" max="13329" width="5.5703125" style="354" customWidth="1"/>
    <col min="13330" max="13332" width="5" style="354" customWidth="1"/>
    <col min="13333" max="13333" width="5.28515625" style="354" customWidth="1"/>
    <col min="13334" max="13334" width="5.42578125" style="354" customWidth="1"/>
    <col min="13335" max="13568" width="9.140625" style="354"/>
    <col min="13569" max="13569" width="8" style="354" customWidth="1"/>
    <col min="13570" max="13570" width="2.140625" style="354" customWidth="1"/>
    <col min="13571" max="13571" width="5.7109375" style="354" customWidth="1"/>
    <col min="13572" max="13572" width="16.85546875" style="354" customWidth="1"/>
    <col min="13573" max="13573" width="5.28515625" style="354" customWidth="1"/>
    <col min="13574" max="13574" width="5.42578125" style="354" customWidth="1"/>
    <col min="13575" max="13575" width="6" style="354" customWidth="1"/>
    <col min="13576" max="13576" width="5.42578125" style="354" customWidth="1"/>
    <col min="13577" max="13577" width="4.42578125" style="354" customWidth="1"/>
    <col min="13578" max="13578" width="5" style="354" customWidth="1"/>
    <col min="13579" max="13580" width="5.28515625" style="354" customWidth="1"/>
    <col min="13581" max="13581" width="5.7109375" style="354" customWidth="1"/>
    <col min="13582" max="13582" width="5.5703125" style="354" customWidth="1"/>
    <col min="13583" max="13583" width="5.140625" style="354" customWidth="1"/>
    <col min="13584" max="13584" width="5.42578125" style="354" customWidth="1"/>
    <col min="13585" max="13585" width="5.5703125" style="354" customWidth="1"/>
    <col min="13586" max="13588" width="5" style="354" customWidth="1"/>
    <col min="13589" max="13589" width="5.28515625" style="354" customWidth="1"/>
    <col min="13590" max="13590" width="5.42578125" style="354" customWidth="1"/>
    <col min="13591" max="13824" width="9.140625" style="354"/>
    <col min="13825" max="13825" width="8" style="354" customWidth="1"/>
    <col min="13826" max="13826" width="2.140625" style="354" customWidth="1"/>
    <col min="13827" max="13827" width="5.7109375" style="354" customWidth="1"/>
    <col min="13828" max="13828" width="16.85546875" style="354" customWidth="1"/>
    <col min="13829" max="13829" width="5.28515625" style="354" customWidth="1"/>
    <col min="13830" max="13830" width="5.42578125" style="354" customWidth="1"/>
    <col min="13831" max="13831" width="6" style="354" customWidth="1"/>
    <col min="13832" max="13832" width="5.42578125" style="354" customWidth="1"/>
    <col min="13833" max="13833" width="4.42578125" style="354" customWidth="1"/>
    <col min="13834" max="13834" width="5" style="354" customWidth="1"/>
    <col min="13835" max="13836" width="5.28515625" style="354" customWidth="1"/>
    <col min="13837" max="13837" width="5.7109375" style="354" customWidth="1"/>
    <col min="13838" max="13838" width="5.5703125" style="354" customWidth="1"/>
    <col min="13839" max="13839" width="5.140625" style="354" customWidth="1"/>
    <col min="13840" max="13840" width="5.42578125" style="354" customWidth="1"/>
    <col min="13841" max="13841" width="5.5703125" style="354" customWidth="1"/>
    <col min="13842" max="13844" width="5" style="354" customWidth="1"/>
    <col min="13845" max="13845" width="5.28515625" style="354" customWidth="1"/>
    <col min="13846" max="13846" width="5.42578125" style="354" customWidth="1"/>
    <col min="13847" max="14080" width="9.140625" style="354"/>
    <col min="14081" max="14081" width="8" style="354" customWidth="1"/>
    <col min="14082" max="14082" width="2.140625" style="354" customWidth="1"/>
    <col min="14083" max="14083" width="5.7109375" style="354" customWidth="1"/>
    <col min="14084" max="14084" width="16.85546875" style="354" customWidth="1"/>
    <col min="14085" max="14085" width="5.28515625" style="354" customWidth="1"/>
    <col min="14086" max="14086" width="5.42578125" style="354" customWidth="1"/>
    <col min="14087" max="14087" width="6" style="354" customWidth="1"/>
    <col min="14088" max="14088" width="5.42578125" style="354" customWidth="1"/>
    <col min="14089" max="14089" width="4.42578125" style="354" customWidth="1"/>
    <col min="14090" max="14090" width="5" style="354" customWidth="1"/>
    <col min="14091" max="14092" width="5.28515625" style="354" customWidth="1"/>
    <col min="14093" max="14093" width="5.7109375" style="354" customWidth="1"/>
    <col min="14094" max="14094" width="5.5703125" style="354" customWidth="1"/>
    <col min="14095" max="14095" width="5.140625" style="354" customWidth="1"/>
    <col min="14096" max="14096" width="5.42578125" style="354" customWidth="1"/>
    <col min="14097" max="14097" width="5.5703125" style="354" customWidth="1"/>
    <col min="14098" max="14100" width="5" style="354" customWidth="1"/>
    <col min="14101" max="14101" width="5.28515625" style="354" customWidth="1"/>
    <col min="14102" max="14102" width="5.42578125" style="354" customWidth="1"/>
    <col min="14103" max="14336" width="9.140625" style="354"/>
    <col min="14337" max="14337" width="8" style="354" customWidth="1"/>
    <col min="14338" max="14338" width="2.140625" style="354" customWidth="1"/>
    <col min="14339" max="14339" width="5.7109375" style="354" customWidth="1"/>
    <col min="14340" max="14340" width="16.85546875" style="354" customWidth="1"/>
    <col min="14341" max="14341" width="5.28515625" style="354" customWidth="1"/>
    <col min="14342" max="14342" width="5.42578125" style="354" customWidth="1"/>
    <col min="14343" max="14343" width="6" style="354" customWidth="1"/>
    <col min="14344" max="14344" width="5.42578125" style="354" customWidth="1"/>
    <col min="14345" max="14345" width="4.42578125" style="354" customWidth="1"/>
    <col min="14346" max="14346" width="5" style="354" customWidth="1"/>
    <col min="14347" max="14348" width="5.28515625" style="354" customWidth="1"/>
    <col min="14349" max="14349" width="5.7109375" style="354" customWidth="1"/>
    <col min="14350" max="14350" width="5.5703125" style="354" customWidth="1"/>
    <col min="14351" max="14351" width="5.140625" style="354" customWidth="1"/>
    <col min="14352" max="14352" width="5.42578125" style="354" customWidth="1"/>
    <col min="14353" max="14353" width="5.5703125" style="354" customWidth="1"/>
    <col min="14354" max="14356" width="5" style="354" customWidth="1"/>
    <col min="14357" max="14357" width="5.28515625" style="354" customWidth="1"/>
    <col min="14358" max="14358" width="5.42578125" style="354" customWidth="1"/>
    <col min="14359" max="14592" width="9.140625" style="354"/>
    <col min="14593" max="14593" width="8" style="354" customWidth="1"/>
    <col min="14594" max="14594" width="2.140625" style="354" customWidth="1"/>
    <col min="14595" max="14595" width="5.7109375" style="354" customWidth="1"/>
    <col min="14596" max="14596" width="16.85546875" style="354" customWidth="1"/>
    <col min="14597" max="14597" width="5.28515625" style="354" customWidth="1"/>
    <col min="14598" max="14598" width="5.42578125" style="354" customWidth="1"/>
    <col min="14599" max="14599" width="6" style="354" customWidth="1"/>
    <col min="14600" max="14600" width="5.42578125" style="354" customWidth="1"/>
    <col min="14601" max="14601" width="4.42578125" style="354" customWidth="1"/>
    <col min="14602" max="14602" width="5" style="354" customWidth="1"/>
    <col min="14603" max="14604" width="5.28515625" style="354" customWidth="1"/>
    <col min="14605" max="14605" width="5.7109375" style="354" customWidth="1"/>
    <col min="14606" max="14606" width="5.5703125" style="354" customWidth="1"/>
    <col min="14607" max="14607" width="5.140625" style="354" customWidth="1"/>
    <col min="14608" max="14608" width="5.42578125" style="354" customWidth="1"/>
    <col min="14609" max="14609" width="5.5703125" style="354" customWidth="1"/>
    <col min="14610" max="14612" width="5" style="354" customWidth="1"/>
    <col min="14613" max="14613" width="5.28515625" style="354" customWidth="1"/>
    <col min="14614" max="14614" width="5.42578125" style="354" customWidth="1"/>
    <col min="14615" max="14848" width="9.140625" style="354"/>
    <col min="14849" max="14849" width="8" style="354" customWidth="1"/>
    <col min="14850" max="14850" width="2.140625" style="354" customWidth="1"/>
    <col min="14851" max="14851" width="5.7109375" style="354" customWidth="1"/>
    <col min="14852" max="14852" width="16.85546875" style="354" customWidth="1"/>
    <col min="14853" max="14853" width="5.28515625" style="354" customWidth="1"/>
    <col min="14854" max="14854" width="5.42578125" style="354" customWidth="1"/>
    <col min="14855" max="14855" width="6" style="354" customWidth="1"/>
    <col min="14856" max="14856" width="5.42578125" style="354" customWidth="1"/>
    <col min="14857" max="14857" width="4.42578125" style="354" customWidth="1"/>
    <col min="14858" max="14858" width="5" style="354" customWidth="1"/>
    <col min="14859" max="14860" width="5.28515625" style="354" customWidth="1"/>
    <col min="14861" max="14861" width="5.7109375" style="354" customWidth="1"/>
    <col min="14862" max="14862" width="5.5703125" style="354" customWidth="1"/>
    <col min="14863" max="14863" width="5.140625" style="354" customWidth="1"/>
    <col min="14864" max="14864" width="5.42578125" style="354" customWidth="1"/>
    <col min="14865" max="14865" width="5.5703125" style="354" customWidth="1"/>
    <col min="14866" max="14868" width="5" style="354" customWidth="1"/>
    <col min="14869" max="14869" width="5.28515625" style="354" customWidth="1"/>
    <col min="14870" max="14870" width="5.42578125" style="354" customWidth="1"/>
    <col min="14871" max="15104" width="9.140625" style="354"/>
    <col min="15105" max="15105" width="8" style="354" customWidth="1"/>
    <col min="15106" max="15106" width="2.140625" style="354" customWidth="1"/>
    <col min="15107" max="15107" width="5.7109375" style="354" customWidth="1"/>
    <col min="15108" max="15108" width="16.85546875" style="354" customWidth="1"/>
    <col min="15109" max="15109" width="5.28515625" style="354" customWidth="1"/>
    <col min="15110" max="15110" width="5.42578125" style="354" customWidth="1"/>
    <col min="15111" max="15111" width="6" style="354" customWidth="1"/>
    <col min="15112" max="15112" width="5.42578125" style="354" customWidth="1"/>
    <col min="15113" max="15113" width="4.42578125" style="354" customWidth="1"/>
    <col min="15114" max="15114" width="5" style="354" customWidth="1"/>
    <col min="15115" max="15116" width="5.28515625" style="354" customWidth="1"/>
    <col min="15117" max="15117" width="5.7109375" style="354" customWidth="1"/>
    <col min="15118" max="15118" width="5.5703125" style="354" customWidth="1"/>
    <col min="15119" max="15119" width="5.140625" style="354" customWidth="1"/>
    <col min="15120" max="15120" width="5.42578125" style="354" customWidth="1"/>
    <col min="15121" max="15121" width="5.5703125" style="354" customWidth="1"/>
    <col min="15122" max="15124" width="5" style="354" customWidth="1"/>
    <col min="15125" max="15125" width="5.28515625" style="354" customWidth="1"/>
    <col min="15126" max="15126" width="5.42578125" style="354" customWidth="1"/>
    <col min="15127" max="15360" width="9.140625" style="354"/>
    <col min="15361" max="15361" width="8" style="354" customWidth="1"/>
    <col min="15362" max="15362" width="2.140625" style="354" customWidth="1"/>
    <col min="15363" max="15363" width="5.7109375" style="354" customWidth="1"/>
    <col min="15364" max="15364" width="16.85546875" style="354" customWidth="1"/>
    <col min="15365" max="15365" width="5.28515625" style="354" customWidth="1"/>
    <col min="15366" max="15366" width="5.42578125" style="354" customWidth="1"/>
    <col min="15367" max="15367" width="6" style="354" customWidth="1"/>
    <col min="15368" max="15368" width="5.42578125" style="354" customWidth="1"/>
    <col min="15369" max="15369" width="4.42578125" style="354" customWidth="1"/>
    <col min="15370" max="15370" width="5" style="354" customWidth="1"/>
    <col min="15371" max="15372" width="5.28515625" style="354" customWidth="1"/>
    <col min="15373" max="15373" width="5.7109375" style="354" customWidth="1"/>
    <col min="15374" max="15374" width="5.5703125" style="354" customWidth="1"/>
    <col min="15375" max="15375" width="5.140625" style="354" customWidth="1"/>
    <col min="15376" max="15376" width="5.42578125" style="354" customWidth="1"/>
    <col min="15377" max="15377" width="5.5703125" style="354" customWidth="1"/>
    <col min="15378" max="15380" width="5" style="354" customWidth="1"/>
    <col min="15381" max="15381" width="5.28515625" style="354" customWidth="1"/>
    <col min="15382" max="15382" width="5.42578125" style="354" customWidth="1"/>
    <col min="15383" max="15616" width="9.140625" style="354"/>
    <col min="15617" max="15617" width="8" style="354" customWidth="1"/>
    <col min="15618" max="15618" width="2.140625" style="354" customWidth="1"/>
    <col min="15619" max="15619" width="5.7109375" style="354" customWidth="1"/>
    <col min="15620" max="15620" width="16.85546875" style="354" customWidth="1"/>
    <col min="15621" max="15621" width="5.28515625" style="354" customWidth="1"/>
    <col min="15622" max="15622" width="5.42578125" style="354" customWidth="1"/>
    <col min="15623" max="15623" width="6" style="354" customWidth="1"/>
    <col min="15624" max="15624" width="5.42578125" style="354" customWidth="1"/>
    <col min="15625" max="15625" width="4.42578125" style="354" customWidth="1"/>
    <col min="15626" max="15626" width="5" style="354" customWidth="1"/>
    <col min="15627" max="15628" width="5.28515625" style="354" customWidth="1"/>
    <col min="15629" max="15629" width="5.7109375" style="354" customWidth="1"/>
    <col min="15630" max="15630" width="5.5703125" style="354" customWidth="1"/>
    <col min="15631" max="15631" width="5.140625" style="354" customWidth="1"/>
    <col min="15632" max="15632" width="5.42578125" style="354" customWidth="1"/>
    <col min="15633" max="15633" width="5.5703125" style="354" customWidth="1"/>
    <col min="15634" max="15636" width="5" style="354" customWidth="1"/>
    <col min="15637" max="15637" width="5.28515625" style="354" customWidth="1"/>
    <col min="15638" max="15638" width="5.42578125" style="354" customWidth="1"/>
    <col min="15639" max="15872" width="9.140625" style="354"/>
    <col min="15873" max="15873" width="8" style="354" customWidth="1"/>
    <col min="15874" max="15874" width="2.140625" style="354" customWidth="1"/>
    <col min="15875" max="15875" width="5.7109375" style="354" customWidth="1"/>
    <col min="15876" max="15876" width="16.85546875" style="354" customWidth="1"/>
    <col min="15877" max="15877" width="5.28515625" style="354" customWidth="1"/>
    <col min="15878" max="15878" width="5.42578125" style="354" customWidth="1"/>
    <col min="15879" max="15879" width="6" style="354" customWidth="1"/>
    <col min="15880" max="15880" width="5.42578125" style="354" customWidth="1"/>
    <col min="15881" max="15881" width="4.42578125" style="354" customWidth="1"/>
    <col min="15882" max="15882" width="5" style="354" customWidth="1"/>
    <col min="15883" max="15884" width="5.28515625" style="354" customWidth="1"/>
    <col min="15885" max="15885" width="5.7109375" style="354" customWidth="1"/>
    <col min="15886" max="15886" width="5.5703125" style="354" customWidth="1"/>
    <col min="15887" max="15887" width="5.140625" style="354" customWidth="1"/>
    <col min="15888" max="15888" width="5.42578125" style="354" customWidth="1"/>
    <col min="15889" max="15889" width="5.5703125" style="354" customWidth="1"/>
    <col min="15890" max="15892" width="5" style="354" customWidth="1"/>
    <col min="15893" max="15893" width="5.28515625" style="354" customWidth="1"/>
    <col min="15894" max="15894" width="5.42578125" style="354" customWidth="1"/>
    <col min="15895" max="16128" width="9.140625" style="354"/>
    <col min="16129" max="16129" width="8" style="354" customWidth="1"/>
    <col min="16130" max="16130" width="2.140625" style="354" customWidth="1"/>
    <col min="16131" max="16131" width="5.7109375" style="354" customWidth="1"/>
    <col min="16132" max="16132" width="16.85546875" style="354" customWidth="1"/>
    <col min="16133" max="16133" width="5.28515625" style="354" customWidth="1"/>
    <col min="16134" max="16134" width="5.42578125" style="354" customWidth="1"/>
    <col min="16135" max="16135" width="6" style="354" customWidth="1"/>
    <col min="16136" max="16136" width="5.42578125" style="354" customWidth="1"/>
    <col min="16137" max="16137" width="4.42578125" style="354" customWidth="1"/>
    <col min="16138" max="16138" width="5" style="354" customWidth="1"/>
    <col min="16139" max="16140" width="5.28515625" style="354" customWidth="1"/>
    <col min="16141" max="16141" width="5.7109375" style="354" customWidth="1"/>
    <col min="16142" max="16142" width="5.5703125" style="354" customWidth="1"/>
    <col min="16143" max="16143" width="5.140625" style="354" customWidth="1"/>
    <col min="16144" max="16144" width="5.42578125" style="354" customWidth="1"/>
    <col min="16145" max="16145" width="5.5703125" style="354" customWidth="1"/>
    <col min="16146" max="16148" width="5" style="354" customWidth="1"/>
    <col min="16149" max="16149" width="5.28515625" style="354" customWidth="1"/>
    <col min="16150" max="16150" width="5.42578125" style="354" customWidth="1"/>
    <col min="16151" max="16384" width="9.140625" style="354"/>
  </cols>
  <sheetData>
    <row r="1" spans="1:22" ht="30" customHeight="1" x14ac:dyDescent="0.25">
      <c r="A1" s="445" t="s">
        <v>618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</row>
    <row r="2" spans="1:22" x14ac:dyDescent="0.25">
      <c r="B2" s="457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</row>
    <row r="3" spans="1:22" ht="90" customHeight="1" x14ac:dyDescent="0.25">
      <c r="A3" s="447" t="s">
        <v>35</v>
      </c>
      <c r="B3" s="447" t="s">
        <v>129</v>
      </c>
      <c r="C3" s="447" t="s">
        <v>215</v>
      </c>
      <c r="D3" s="448" t="s">
        <v>216</v>
      </c>
      <c r="E3" s="449" t="s">
        <v>217</v>
      </c>
      <c r="F3" s="449"/>
      <c r="G3" s="449" t="s">
        <v>218</v>
      </c>
      <c r="H3" s="449"/>
      <c r="I3" s="449" t="s">
        <v>219</v>
      </c>
      <c r="J3" s="449"/>
      <c r="K3" s="449" t="s">
        <v>220</v>
      </c>
      <c r="L3" s="449"/>
      <c r="M3" s="449" t="s">
        <v>221</v>
      </c>
      <c r="N3" s="449"/>
      <c r="O3" s="449" t="s">
        <v>222</v>
      </c>
      <c r="P3" s="449"/>
      <c r="Q3" s="449" t="s">
        <v>34</v>
      </c>
      <c r="R3" s="449"/>
      <c r="S3" s="450" t="s">
        <v>223</v>
      </c>
      <c r="T3" s="450"/>
      <c r="U3" s="451" t="s">
        <v>224</v>
      </c>
      <c r="V3" s="451"/>
    </row>
    <row r="4" spans="1:22" ht="38.25" x14ac:dyDescent="0.2">
      <c r="A4" s="447"/>
      <c r="B4" s="447"/>
      <c r="C4" s="447"/>
      <c r="D4" s="448"/>
      <c r="E4" s="323" t="s">
        <v>34</v>
      </c>
      <c r="F4" s="324" t="s">
        <v>168</v>
      </c>
      <c r="G4" s="323" t="s">
        <v>34</v>
      </c>
      <c r="H4" s="324" t="s">
        <v>168</v>
      </c>
      <c r="I4" s="323" t="s">
        <v>34</v>
      </c>
      <c r="J4" s="324" t="s">
        <v>168</v>
      </c>
      <c r="K4" s="323" t="s">
        <v>34</v>
      </c>
      <c r="L4" s="324" t="s">
        <v>168</v>
      </c>
      <c r="M4" s="323" t="s">
        <v>34</v>
      </c>
      <c r="N4" s="324" t="s">
        <v>168</v>
      </c>
      <c r="O4" s="323" t="s">
        <v>34</v>
      </c>
      <c r="P4" s="324" t="s">
        <v>168</v>
      </c>
      <c r="Q4" s="323" t="s">
        <v>34</v>
      </c>
      <c r="R4" s="324" t="s">
        <v>168</v>
      </c>
      <c r="S4" s="323" t="s">
        <v>34</v>
      </c>
      <c r="T4" s="324" t="s">
        <v>168</v>
      </c>
      <c r="U4" s="323" t="s">
        <v>34</v>
      </c>
      <c r="V4" s="324" t="s">
        <v>168</v>
      </c>
    </row>
    <row r="5" spans="1:22" x14ac:dyDescent="0.2">
      <c r="A5" s="326" t="s">
        <v>30</v>
      </c>
      <c r="B5" s="326" t="s">
        <v>4</v>
      </c>
      <c r="C5" s="326" t="s">
        <v>225</v>
      </c>
      <c r="D5" s="326" t="s">
        <v>94</v>
      </c>
      <c r="E5" s="328">
        <v>149</v>
      </c>
      <c r="F5" s="328">
        <v>85</v>
      </c>
      <c r="G5" s="328">
        <v>117</v>
      </c>
      <c r="H5" s="328">
        <v>78</v>
      </c>
      <c r="I5" s="328">
        <v>93</v>
      </c>
      <c r="J5" s="328">
        <v>64</v>
      </c>
      <c r="K5" s="328">
        <v>6</v>
      </c>
      <c r="L5" s="328">
        <v>2</v>
      </c>
      <c r="M5" s="328">
        <v>0</v>
      </c>
      <c r="N5" s="328">
        <v>0</v>
      </c>
      <c r="O5" s="328">
        <v>0</v>
      </c>
      <c r="P5" s="328">
        <v>0</v>
      </c>
      <c r="Q5" s="329">
        <v>365</v>
      </c>
      <c r="R5" s="329">
        <v>229</v>
      </c>
      <c r="S5" s="335">
        <f t="shared" ref="S5:T7" si="0">K5+M5+O5</f>
        <v>6</v>
      </c>
      <c r="T5" s="335">
        <f t="shared" si="0"/>
        <v>2</v>
      </c>
      <c r="U5" s="335">
        <f t="shared" ref="U5:V20" si="1">S5/Q5*100</f>
        <v>1.6438356164383561</v>
      </c>
      <c r="V5" s="335">
        <f t="shared" si="1"/>
        <v>0.87336244541484709</v>
      </c>
    </row>
    <row r="6" spans="1:22" x14ac:dyDescent="0.2">
      <c r="A6" s="326" t="s">
        <v>30</v>
      </c>
      <c r="B6" s="326" t="s">
        <v>4</v>
      </c>
      <c r="C6" s="326" t="s">
        <v>225</v>
      </c>
      <c r="D6" s="326" t="s">
        <v>94</v>
      </c>
      <c r="E6" s="328">
        <v>2</v>
      </c>
      <c r="F6" s="328">
        <v>1</v>
      </c>
      <c r="G6" s="328">
        <v>1</v>
      </c>
      <c r="H6" s="328">
        <v>1</v>
      </c>
      <c r="I6" s="328">
        <v>1</v>
      </c>
      <c r="J6" s="328">
        <v>1</v>
      </c>
      <c r="K6" s="328">
        <v>0</v>
      </c>
      <c r="L6" s="328">
        <v>0</v>
      </c>
      <c r="M6" s="328">
        <v>0</v>
      </c>
      <c r="N6" s="328">
        <v>0</v>
      </c>
      <c r="O6" s="328">
        <v>0</v>
      </c>
      <c r="P6" s="328">
        <v>0</v>
      </c>
      <c r="Q6" s="329">
        <v>4</v>
      </c>
      <c r="R6" s="329">
        <v>3</v>
      </c>
      <c r="S6" s="335">
        <f t="shared" si="0"/>
        <v>0</v>
      </c>
      <c r="T6" s="335">
        <f t="shared" si="0"/>
        <v>0</v>
      </c>
      <c r="U6" s="336">
        <f t="shared" si="1"/>
        <v>0</v>
      </c>
      <c r="V6" s="336">
        <f t="shared" si="1"/>
        <v>0</v>
      </c>
    </row>
    <row r="7" spans="1:22" x14ac:dyDescent="0.2">
      <c r="A7" s="326" t="s">
        <v>30</v>
      </c>
      <c r="B7" s="326" t="s">
        <v>4</v>
      </c>
      <c r="C7" s="326" t="s">
        <v>225</v>
      </c>
      <c r="D7" s="326" t="s">
        <v>320</v>
      </c>
      <c r="E7" s="328">
        <v>16</v>
      </c>
      <c r="F7" s="328">
        <v>5</v>
      </c>
      <c r="G7" s="328">
        <v>9</v>
      </c>
      <c r="H7" s="328">
        <v>4</v>
      </c>
      <c r="I7" s="328">
        <v>4</v>
      </c>
      <c r="J7" s="328">
        <v>2</v>
      </c>
      <c r="K7" s="328">
        <v>0</v>
      </c>
      <c r="L7" s="328">
        <v>0</v>
      </c>
      <c r="M7" s="328">
        <v>0</v>
      </c>
      <c r="N7" s="328">
        <v>0</v>
      </c>
      <c r="O7" s="328">
        <v>0</v>
      </c>
      <c r="P7" s="328">
        <v>0</v>
      </c>
      <c r="Q7" s="329">
        <v>29</v>
      </c>
      <c r="R7" s="329">
        <v>11</v>
      </c>
      <c r="S7" s="335">
        <f t="shared" si="0"/>
        <v>0</v>
      </c>
      <c r="T7" s="335">
        <f t="shared" si="0"/>
        <v>0</v>
      </c>
      <c r="U7" s="336">
        <f t="shared" si="1"/>
        <v>0</v>
      </c>
      <c r="V7" s="336">
        <f t="shared" si="1"/>
        <v>0</v>
      </c>
    </row>
    <row r="8" spans="1:22" x14ac:dyDescent="0.2">
      <c r="A8" s="439" t="s">
        <v>321</v>
      </c>
      <c r="B8" s="440"/>
      <c r="C8" s="440"/>
      <c r="D8" s="441"/>
      <c r="E8" s="332">
        <f>SUM(E5:E7)</f>
        <v>167</v>
      </c>
      <c r="F8" s="332">
        <f t="shared" ref="F8:T8" si="2">SUM(F5:F7)</f>
        <v>91</v>
      </c>
      <c r="G8" s="332">
        <f t="shared" si="2"/>
        <v>127</v>
      </c>
      <c r="H8" s="332">
        <f t="shared" si="2"/>
        <v>83</v>
      </c>
      <c r="I8" s="332">
        <f t="shared" si="2"/>
        <v>98</v>
      </c>
      <c r="J8" s="332">
        <f t="shared" si="2"/>
        <v>67</v>
      </c>
      <c r="K8" s="332">
        <f t="shared" si="2"/>
        <v>6</v>
      </c>
      <c r="L8" s="332">
        <f t="shared" si="2"/>
        <v>2</v>
      </c>
      <c r="M8" s="332">
        <f t="shared" si="2"/>
        <v>0</v>
      </c>
      <c r="N8" s="332">
        <f t="shared" si="2"/>
        <v>0</v>
      </c>
      <c r="O8" s="332">
        <f t="shared" si="2"/>
        <v>0</v>
      </c>
      <c r="P8" s="332">
        <f t="shared" si="2"/>
        <v>0</v>
      </c>
      <c r="Q8" s="332">
        <f t="shared" si="2"/>
        <v>398</v>
      </c>
      <c r="R8" s="332">
        <f t="shared" si="2"/>
        <v>243</v>
      </c>
      <c r="S8" s="332">
        <f t="shared" si="2"/>
        <v>6</v>
      </c>
      <c r="T8" s="332">
        <f t="shared" si="2"/>
        <v>2</v>
      </c>
      <c r="U8" s="334">
        <f t="shared" si="1"/>
        <v>1.5075376884422109</v>
      </c>
      <c r="V8" s="334">
        <f t="shared" si="1"/>
        <v>0.82304526748971196</v>
      </c>
    </row>
    <row r="9" spans="1:22" x14ac:dyDescent="0.2">
      <c r="A9" s="326" t="s">
        <v>30</v>
      </c>
      <c r="B9" s="326" t="s">
        <v>4</v>
      </c>
      <c r="C9" s="326" t="s">
        <v>79</v>
      </c>
      <c r="D9" s="326" t="s">
        <v>94</v>
      </c>
      <c r="E9" s="328">
        <v>11</v>
      </c>
      <c r="F9" s="328">
        <v>7</v>
      </c>
      <c r="G9" s="328">
        <v>4</v>
      </c>
      <c r="H9" s="328">
        <v>3</v>
      </c>
      <c r="I9" s="328">
        <v>0</v>
      </c>
      <c r="J9" s="328">
        <v>0</v>
      </c>
      <c r="K9" s="328">
        <v>2</v>
      </c>
      <c r="L9" s="328">
        <v>1</v>
      </c>
      <c r="M9" s="328">
        <v>1</v>
      </c>
      <c r="N9" s="328">
        <v>1</v>
      </c>
      <c r="O9" s="328">
        <v>0</v>
      </c>
      <c r="P9" s="328">
        <v>0</v>
      </c>
      <c r="Q9" s="329">
        <v>18</v>
      </c>
      <c r="R9" s="329">
        <v>12</v>
      </c>
      <c r="S9" s="335">
        <f>M9+O9</f>
        <v>1</v>
      </c>
      <c r="T9" s="335">
        <f>N9+P9</f>
        <v>1</v>
      </c>
      <c r="U9" s="335">
        <f t="shared" si="1"/>
        <v>5.5555555555555554</v>
      </c>
      <c r="V9" s="335">
        <f t="shared" si="1"/>
        <v>8.3333333333333321</v>
      </c>
    </row>
    <row r="10" spans="1:22" x14ac:dyDescent="0.2">
      <c r="A10" s="326" t="s">
        <v>30</v>
      </c>
      <c r="B10" s="326" t="s">
        <v>4</v>
      </c>
      <c r="C10" s="326" t="s">
        <v>79</v>
      </c>
      <c r="D10" s="326" t="s">
        <v>320</v>
      </c>
      <c r="E10" s="328">
        <v>4</v>
      </c>
      <c r="F10" s="328">
        <v>2</v>
      </c>
      <c r="G10" s="328">
        <v>1</v>
      </c>
      <c r="H10" s="328">
        <v>0</v>
      </c>
      <c r="I10" s="328">
        <v>0</v>
      </c>
      <c r="J10" s="328">
        <v>0</v>
      </c>
      <c r="K10" s="328">
        <v>1</v>
      </c>
      <c r="L10" s="328">
        <v>0</v>
      </c>
      <c r="M10" s="328">
        <v>0</v>
      </c>
      <c r="N10" s="328">
        <v>0</v>
      </c>
      <c r="O10" s="328">
        <v>0</v>
      </c>
      <c r="P10" s="328">
        <v>0</v>
      </c>
      <c r="Q10" s="329">
        <v>6</v>
      </c>
      <c r="R10" s="329">
        <v>2</v>
      </c>
      <c r="S10" s="335">
        <f>M10+O10</f>
        <v>0</v>
      </c>
      <c r="T10" s="335">
        <f>N10+P10</f>
        <v>0</v>
      </c>
      <c r="U10" s="336">
        <f t="shared" si="1"/>
        <v>0</v>
      </c>
      <c r="V10" s="336">
        <f t="shared" si="1"/>
        <v>0</v>
      </c>
    </row>
    <row r="11" spans="1:22" x14ac:dyDescent="0.2">
      <c r="A11" s="439" t="s">
        <v>322</v>
      </c>
      <c r="B11" s="440"/>
      <c r="C11" s="440"/>
      <c r="D11" s="441"/>
      <c r="E11" s="332">
        <f>SUM(E9:E10)</f>
        <v>15</v>
      </c>
      <c r="F11" s="332">
        <f t="shared" ref="F11:T11" si="3">SUM(F9:F10)</f>
        <v>9</v>
      </c>
      <c r="G11" s="332">
        <f t="shared" si="3"/>
        <v>5</v>
      </c>
      <c r="H11" s="332">
        <f t="shared" si="3"/>
        <v>3</v>
      </c>
      <c r="I11" s="332">
        <f t="shared" si="3"/>
        <v>0</v>
      </c>
      <c r="J11" s="332">
        <f t="shared" si="3"/>
        <v>0</v>
      </c>
      <c r="K11" s="332">
        <f t="shared" si="3"/>
        <v>3</v>
      </c>
      <c r="L11" s="332">
        <f t="shared" si="3"/>
        <v>1</v>
      </c>
      <c r="M11" s="332">
        <f t="shared" si="3"/>
        <v>1</v>
      </c>
      <c r="N11" s="332">
        <f t="shared" si="3"/>
        <v>1</v>
      </c>
      <c r="O11" s="332">
        <f t="shared" si="3"/>
        <v>0</v>
      </c>
      <c r="P11" s="332">
        <f t="shared" si="3"/>
        <v>0</v>
      </c>
      <c r="Q11" s="332">
        <f t="shared" si="3"/>
        <v>24</v>
      </c>
      <c r="R11" s="332">
        <f t="shared" si="3"/>
        <v>14</v>
      </c>
      <c r="S11" s="332">
        <f t="shared" si="3"/>
        <v>1</v>
      </c>
      <c r="T11" s="332">
        <f t="shared" si="3"/>
        <v>1</v>
      </c>
      <c r="U11" s="334">
        <f t="shared" si="1"/>
        <v>4.1666666666666661</v>
      </c>
      <c r="V11" s="334">
        <f t="shared" si="1"/>
        <v>7.1428571428571423</v>
      </c>
    </row>
    <row r="12" spans="1:22" x14ac:dyDescent="0.2">
      <c r="A12" s="442" t="s">
        <v>614</v>
      </c>
      <c r="B12" s="443"/>
      <c r="C12" s="443"/>
      <c r="D12" s="444"/>
      <c r="E12" s="339">
        <f>E8+E11</f>
        <v>182</v>
      </c>
      <c r="F12" s="339">
        <f t="shared" ref="F12:T12" si="4">F8+F11</f>
        <v>100</v>
      </c>
      <c r="G12" s="339">
        <f t="shared" si="4"/>
        <v>132</v>
      </c>
      <c r="H12" s="339">
        <f t="shared" si="4"/>
        <v>86</v>
      </c>
      <c r="I12" s="339">
        <f t="shared" si="4"/>
        <v>98</v>
      </c>
      <c r="J12" s="339">
        <f t="shared" si="4"/>
        <v>67</v>
      </c>
      <c r="K12" s="339">
        <f t="shared" si="4"/>
        <v>9</v>
      </c>
      <c r="L12" s="339">
        <f t="shared" si="4"/>
        <v>3</v>
      </c>
      <c r="M12" s="339">
        <f t="shared" si="4"/>
        <v>1</v>
      </c>
      <c r="N12" s="339">
        <f t="shared" si="4"/>
        <v>1</v>
      </c>
      <c r="O12" s="339">
        <f t="shared" si="4"/>
        <v>0</v>
      </c>
      <c r="P12" s="339">
        <f t="shared" si="4"/>
        <v>0</v>
      </c>
      <c r="Q12" s="339">
        <f t="shared" si="4"/>
        <v>422</v>
      </c>
      <c r="R12" s="339">
        <f t="shared" si="4"/>
        <v>257</v>
      </c>
      <c r="S12" s="339">
        <f t="shared" si="4"/>
        <v>7</v>
      </c>
      <c r="T12" s="339">
        <f t="shared" si="4"/>
        <v>3</v>
      </c>
      <c r="U12" s="341">
        <f t="shared" si="1"/>
        <v>1.6587677725118484</v>
      </c>
      <c r="V12" s="341">
        <f t="shared" si="1"/>
        <v>1.1673151750972763</v>
      </c>
    </row>
    <row r="13" spans="1:22" x14ac:dyDescent="0.2">
      <c r="A13" s="326" t="s">
        <v>30</v>
      </c>
      <c r="B13" s="326" t="s">
        <v>18</v>
      </c>
      <c r="C13" s="326" t="s">
        <v>225</v>
      </c>
      <c r="D13" s="326" t="s">
        <v>323</v>
      </c>
      <c r="E13" s="328">
        <v>15</v>
      </c>
      <c r="F13" s="328">
        <v>8</v>
      </c>
      <c r="G13" s="328">
        <v>17</v>
      </c>
      <c r="H13" s="328">
        <v>10</v>
      </c>
      <c r="I13" s="328">
        <v>3</v>
      </c>
      <c r="J13" s="328">
        <v>0</v>
      </c>
      <c r="K13" s="328">
        <v>0</v>
      </c>
      <c r="L13" s="328">
        <v>0</v>
      </c>
      <c r="M13" s="328">
        <v>0</v>
      </c>
      <c r="N13" s="328">
        <v>0</v>
      </c>
      <c r="O13" s="328">
        <v>0</v>
      </c>
      <c r="P13" s="328">
        <v>0</v>
      </c>
      <c r="Q13" s="329">
        <v>35</v>
      </c>
      <c r="R13" s="329">
        <v>18</v>
      </c>
      <c r="S13" s="335">
        <f t="shared" ref="S13:T18" si="5">I13+K13</f>
        <v>3</v>
      </c>
      <c r="T13" s="335">
        <f t="shared" si="5"/>
        <v>0</v>
      </c>
      <c r="U13" s="335">
        <f t="shared" si="1"/>
        <v>8.5714285714285712</v>
      </c>
      <c r="V13" s="336">
        <f t="shared" si="1"/>
        <v>0</v>
      </c>
    </row>
    <row r="14" spans="1:22" x14ac:dyDescent="0.2">
      <c r="A14" s="326" t="s">
        <v>30</v>
      </c>
      <c r="B14" s="326" t="s">
        <v>18</v>
      </c>
      <c r="C14" s="326" t="s">
        <v>225</v>
      </c>
      <c r="D14" s="326" t="s">
        <v>94</v>
      </c>
      <c r="E14" s="328">
        <v>60</v>
      </c>
      <c r="F14" s="328">
        <v>38</v>
      </c>
      <c r="G14" s="328">
        <v>47</v>
      </c>
      <c r="H14" s="328">
        <v>30</v>
      </c>
      <c r="I14" s="328">
        <v>6</v>
      </c>
      <c r="J14" s="328">
        <v>3</v>
      </c>
      <c r="K14" s="328">
        <v>0</v>
      </c>
      <c r="L14" s="328">
        <v>0</v>
      </c>
      <c r="M14" s="328">
        <v>0</v>
      </c>
      <c r="N14" s="328">
        <v>0</v>
      </c>
      <c r="O14" s="328">
        <v>0</v>
      </c>
      <c r="P14" s="328">
        <v>0</v>
      </c>
      <c r="Q14" s="329">
        <v>113</v>
      </c>
      <c r="R14" s="329">
        <v>71</v>
      </c>
      <c r="S14" s="335">
        <f t="shared" si="5"/>
        <v>6</v>
      </c>
      <c r="T14" s="335">
        <f t="shared" si="5"/>
        <v>3</v>
      </c>
      <c r="U14" s="335">
        <f t="shared" si="1"/>
        <v>5.3097345132743365</v>
      </c>
      <c r="V14" s="336">
        <f t="shared" si="1"/>
        <v>4.225352112676056</v>
      </c>
    </row>
    <row r="15" spans="1:22" x14ac:dyDescent="0.2">
      <c r="A15" s="326" t="s">
        <v>30</v>
      </c>
      <c r="B15" s="326" t="s">
        <v>18</v>
      </c>
      <c r="C15" s="326" t="s">
        <v>225</v>
      </c>
      <c r="D15" s="326" t="s">
        <v>94</v>
      </c>
      <c r="E15" s="328">
        <v>0</v>
      </c>
      <c r="F15" s="328">
        <v>0</v>
      </c>
      <c r="G15" s="328">
        <v>0</v>
      </c>
      <c r="H15" s="328">
        <v>0</v>
      </c>
      <c r="I15" s="328">
        <v>1</v>
      </c>
      <c r="J15" s="328">
        <v>0</v>
      </c>
      <c r="K15" s="328">
        <v>0</v>
      </c>
      <c r="L15" s="328">
        <v>0</v>
      </c>
      <c r="M15" s="328">
        <v>0</v>
      </c>
      <c r="N15" s="328">
        <v>0</v>
      </c>
      <c r="O15" s="328">
        <v>0</v>
      </c>
      <c r="P15" s="328">
        <v>0</v>
      </c>
      <c r="Q15" s="329">
        <v>1</v>
      </c>
      <c r="R15" s="329">
        <v>0</v>
      </c>
      <c r="S15" s="335">
        <f t="shared" si="5"/>
        <v>1</v>
      </c>
      <c r="T15" s="335">
        <f t="shared" si="5"/>
        <v>0</v>
      </c>
      <c r="U15" s="335">
        <f t="shared" si="1"/>
        <v>100</v>
      </c>
      <c r="V15" s="336">
        <v>0</v>
      </c>
    </row>
    <row r="16" spans="1:22" x14ac:dyDescent="0.2">
      <c r="A16" s="326" t="s">
        <v>30</v>
      </c>
      <c r="B16" s="326" t="s">
        <v>18</v>
      </c>
      <c r="C16" s="326" t="s">
        <v>225</v>
      </c>
      <c r="D16" s="326" t="s">
        <v>94</v>
      </c>
      <c r="E16" s="328">
        <v>0</v>
      </c>
      <c r="F16" s="328">
        <v>0</v>
      </c>
      <c r="G16" s="328">
        <v>9</v>
      </c>
      <c r="H16" s="328">
        <v>4</v>
      </c>
      <c r="I16" s="328">
        <v>0</v>
      </c>
      <c r="J16" s="328">
        <v>0</v>
      </c>
      <c r="K16" s="328">
        <v>0</v>
      </c>
      <c r="L16" s="328">
        <v>0</v>
      </c>
      <c r="M16" s="328">
        <v>0</v>
      </c>
      <c r="N16" s="328">
        <v>0</v>
      </c>
      <c r="O16" s="328">
        <v>0</v>
      </c>
      <c r="P16" s="328">
        <v>0</v>
      </c>
      <c r="Q16" s="329">
        <v>9</v>
      </c>
      <c r="R16" s="329">
        <v>4</v>
      </c>
      <c r="S16" s="335">
        <f t="shared" si="5"/>
        <v>0</v>
      </c>
      <c r="T16" s="335">
        <f t="shared" si="5"/>
        <v>0</v>
      </c>
      <c r="U16" s="336">
        <f t="shared" si="1"/>
        <v>0</v>
      </c>
      <c r="V16" s="336">
        <f>T16/R16*100</f>
        <v>0</v>
      </c>
    </row>
    <row r="17" spans="1:22" x14ac:dyDescent="0.2">
      <c r="A17" s="326" t="s">
        <v>30</v>
      </c>
      <c r="B17" s="326" t="s">
        <v>18</v>
      </c>
      <c r="C17" s="326" t="s">
        <v>225</v>
      </c>
      <c r="D17" s="326" t="s">
        <v>320</v>
      </c>
      <c r="E17" s="328">
        <v>10</v>
      </c>
      <c r="F17" s="328">
        <v>5</v>
      </c>
      <c r="G17" s="328">
        <v>9</v>
      </c>
      <c r="H17" s="328">
        <v>4</v>
      </c>
      <c r="I17" s="328">
        <v>1</v>
      </c>
      <c r="J17" s="328">
        <v>0</v>
      </c>
      <c r="K17" s="328">
        <v>0</v>
      </c>
      <c r="L17" s="328">
        <v>0</v>
      </c>
      <c r="M17" s="328">
        <v>0</v>
      </c>
      <c r="N17" s="328">
        <v>0</v>
      </c>
      <c r="O17" s="328">
        <v>0</v>
      </c>
      <c r="P17" s="328">
        <v>0</v>
      </c>
      <c r="Q17" s="329">
        <v>20</v>
      </c>
      <c r="R17" s="329">
        <v>9</v>
      </c>
      <c r="S17" s="335">
        <f t="shared" si="5"/>
        <v>1</v>
      </c>
      <c r="T17" s="335">
        <f t="shared" si="5"/>
        <v>0</v>
      </c>
      <c r="U17" s="335">
        <f t="shared" si="1"/>
        <v>5</v>
      </c>
      <c r="V17" s="336">
        <f>T17/R17*100</f>
        <v>0</v>
      </c>
    </row>
    <row r="18" spans="1:22" x14ac:dyDescent="0.2">
      <c r="A18" s="326" t="s">
        <v>30</v>
      </c>
      <c r="B18" s="326" t="s">
        <v>18</v>
      </c>
      <c r="C18" s="326" t="s">
        <v>225</v>
      </c>
      <c r="D18" s="326" t="s">
        <v>320</v>
      </c>
      <c r="E18" s="328">
        <v>0</v>
      </c>
      <c r="F18" s="328">
        <v>0</v>
      </c>
      <c r="G18" s="328">
        <v>0</v>
      </c>
      <c r="H18" s="328">
        <v>0</v>
      </c>
      <c r="I18" s="328">
        <v>5</v>
      </c>
      <c r="J18" s="328">
        <v>3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v>0</v>
      </c>
      <c r="Q18" s="329">
        <v>5</v>
      </c>
      <c r="R18" s="329">
        <v>3</v>
      </c>
      <c r="S18" s="335">
        <f t="shared" si="5"/>
        <v>5</v>
      </c>
      <c r="T18" s="335">
        <f t="shared" si="5"/>
        <v>3</v>
      </c>
      <c r="U18" s="335">
        <f t="shared" si="1"/>
        <v>100</v>
      </c>
      <c r="V18" s="336">
        <v>0</v>
      </c>
    </row>
    <row r="19" spans="1:22" x14ac:dyDescent="0.2">
      <c r="A19" s="439" t="s">
        <v>324</v>
      </c>
      <c r="B19" s="440"/>
      <c r="C19" s="440"/>
      <c r="D19" s="441"/>
      <c r="E19" s="332">
        <f>SUM(E13:E18)</f>
        <v>85</v>
      </c>
      <c r="F19" s="332">
        <f t="shared" ref="F19:T19" si="6">SUM(F13:F18)</f>
        <v>51</v>
      </c>
      <c r="G19" s="332">
        <f t="shared" si="6"/>
        <v>82</v>
      </c>
      <c r="H19" s="332">
        <f t="shared" si="6"/>
        <v>48</v>
      </c>
      <c r="I19" s="332">
        <f t="shared" si="6"/>
        <v>16</v>
      </c>
      <c r="J19" s="332">
        <f t="shared" si="6"/>
        <v>6</v>
      </c>
      <c r="K19" s="332">
        <f t="shared" si="6"/>
        <v>0</v>
      </c>
      <c r="L19" s="332">
        <f t="shared" si="6"/>
        <v>0</v>
      </c>
      <c r="M19" s="332">
        <f t="shared" si="6"/>
        <v>0</v>
      </c>
      <c r="N19" s="332">
        <f t="shared" si="6"/>
        <v>0</v>
      </c>
      <c r="O19" s="332">
        <f t="shared" si="6"/>
        <v>0</v>
      </c>
      <c r="P19" s="332">
        <f t="shared" si="6"/>
        <v>0</v>
      </c>
      <c r="Q19" s="332">
        <f t="shared" si="6"/>
        <v>183</v>
      </c>
      <c r="R19" s="332">
        <f t="shared" si="6"/>
        <v>105</v>
      </c>
      <c r="S19" s="332">
        <f t="shared" si="6"/>
        <v>16</v>
      </c>
      <c r="T19" s="332">
        <f t="shared" si="6"/>
        <v>6</v>
      </c>
      <c r="U19" s="334">
        <f t="shared" si="1"/>
        <v>8.7431693989071047</v>
      </c>
      <c r="V19" s="334">
        <f t="shared" si="1"/>
        <v>5.7142857142857144</v>
      </c>
    </row>
    <row r="20" spans="1:22" x14ac:dyDescent="0.2">
      <c r="A20" s="326" t="s">
        <v>30</v>
      </c>
      <c r="B20" s="326" t="s">
        <v>18</v>
      </c>
      <c r="C20" s="326" t="s">
        <v>79</v>
      </c>
      <c r="D20" s="326" t="s">
        <v>323</v>
      </c>
      <c r="E20" s="328">
        <v>0</v>
      </c>
      <c r="F20" s="328">
        <v>0</v>
      </c>
      <c r="G20" s="328">
        <v>3</v>
      </c>
      <c r="H20" s="328">
        <v>1</v>
      </c>
      <c r="I20" s="328">
        <v>0</v>
      </c>
      <c r="J20" s="328">
        <v>0</v>
      </c>
      <c r="K20" s="328">
        <v>0</v>
      </c>
      <c r="L20" s="328">
        <v>0</v>
      </c>
      <c r="M20" s="328">
        <v>0</v>
      </c>
      <c r="N20" s="328">
        <v>0</v>
      </c>
      <c r="O20" s="328">
        <v>0</v>
      </c>
      <c r="P20" s="328">
        <v>0</v>
      </c>
      <c r="Q20" s="329">
        <v>3</v>
      </c>
      <c r="R20" s="329">
        <v>1</v>
      </c>
      <c r="S20" s="335">
        <f t="shared" ref="S20:T22" si="7">K20+M20</f>
        <v>0</v>
      </c>
      <c r="T20" s="335">
        <f t="shared" si="7"/>
        <v>0</v>
      </c>
      <c r="U20" s="336">
        <f t="shared" si="1"/>
        <v>0</v>
      </c>
      <c r="V20" s="336">
        <f t="shared" si="1"/>
        <v>0</v>
      </c>
    </row>
    <row r="21" spans="1:22" x14ac:dyDescent="0.2">
      <c r="A21" s="326" t="s">
        <v>30</v>
      </c>
      <c r="B21" s="326" t="s">
        <v>18</v>
      </c>
      <c r="C21" s="326" t="s">
        <v>79</v>
      </c>
      <c r="D21" s="326" t="s">
        <v>94</v>
      </c>
      <c r="E21" s="328">
        <v>5</v>
      </c>
      <c r="F21" s="328">
        <v>4</v>
      </c>
      <c r="G21" s="328">
        <v>5</v>
      </c>
      <c r="H21" s="328">
        <v>3</v>
      </c>
      <c r="I21" s="328">
        <v>4</v>
      </c>
      <c r="J21" s="328">
        <v>1</v>
      </c>
      <c r="K21" s="328">
        <v>0</v>
      </c>
      <c r="L21" s="328">
        <v>0</v>
      </c>
      <c r="M21" s="328">
        <v>0</v>
      </c>
      <c r="N21" s="328">
        <v>0</v>
      </c>
      <c r="O21" s="328">
        <v>0</v>
      </c>
      <c r="P21" s="328">
        <v>0</v>
      </c>
      <c r="Q21" s="329">
        <v>14</v>
      </c>
      <c r="R21" s="329">
        <v>8</v>
      </c>
      <c r="S21" s="335">
        <f t="shared" si="7"/>
        <v>0</v>
      </c>
      <c r="T21" s="335">
        <f t="shared" si="7"/>
        <v>0</v>
      </c>
      <c r="U21" s="336">
        <f t="shared" ref="U21:V32" si="8">S21/Q21*100</f>
        <v>0</v>
      </c>
      <c r="V21" s="336">
        <f t="shared" si="8"/>
        <v>0</v>
      </c>
    </row>
    <row r="22" spans="1:22" x14ac:dyDescent="0.2">
      <c r="A22" s="326" t="s">
        <v>30</v>
      </c>
      <c r="B22" s="326" t="s">
        <v>18</v>
      </c>
      <c r="C22" s="326" t="s">
        <v>79</v>
      </c>
      <c r="D22" s="326" t="s">
        <v>320</v>
      </c>
      <c r="E22" s="328">
        <v>2</v>
      </c>
      <c r="F22" s="328">
        <v>1</v>
      </c>
      <c r="G22" s="328">
        <v>2</v>
      </c>
      <c r="H22" s="328">
        <v>1</v>
      </c>
      <c r="I22" s="328">
        <v>1</v>
      </c>
      <c r="J22" s="328">
        <v>1</v>
      </c>
      <c r="K22" s="328">
        <v>0</v>
      </c>
      <c r="L22" s="328">
        <v>0</v>
      </c>
      <c r="M22" s="328">
        <v>0</v>
      </c>
      <c r="N22" s="328">
        <v>0</v>
      </c>
      <c r="O22" s="328">
        <v>0</v>
      </c>
      <c r="P22" s="328">
        <v>0</v>
      </c>
      <c r="Q22" s="329">
        <v>5</v>
      </c>
      <c r="R22" s="329">
        <v>3</v>
      </c>
      <c r="S22" s="335">
        <f t="shared" si="7"/>
        <v>0</v>
      </c>
      <c r="T22" s="335">
        <f t="shared" si="7"/>
        <v>0</v>
      </c>
      <c r="U22" s="336">
        <f t="shared" si="8"/>
        <v>0</v>
      </c>
      <c r="V22" s="336">
        <f t="shared" si="8"/>
        <v>0</v>
      </c>
    </row>
    <row r="23" spans="1:22" x14ac:dyDescent="0.2">
      <c r="A23" s="439" t="s">
        <v>325</v>
      </c>
      <c r="B23" s="440"/>
      <c r="C23" s="440"/>
      <c r="D23" s="441"/>
      <c r="E23" s="332">
        <f>SUM(E20:E22)</f>
        <v>7</v>
      </c>
      <c r="F23" s="332">
        <f t="shared" ref="F23:T23" si="9">SUM(F20:F22)</f>
        <v>5</v>
      </c>
      <c r="G23" s="332">
        <f t="shared" si="9"/>
        <v>10</v>
      </c>
      <c r="H23" s="332">
        <f t="shared" si="9"/>
        <v>5</v>
      </c>
      <c r="I23" s="332">
        <f t="shared" si="9"/>
        <v>5</v>
      </c>
      <c r="J23" s="332">
        <f t="shared" si="9"/>
        <v>2</v>
      </c>
      <c r="K23" s="332">
        <f t="shared" si="9"/>
        <v>0</v>
      </c>
      <c r="L23" s="332">
        <f t="shared" si="9"/>
        <v>0</v>
      </c>
      <c r="M23" s="332">
        <f t="shared" si="9"/>
        <v>0</v>
      </c>
      <c r="N23" s="332">
        <f t="shared" si="9"/>
        <v>0</v>
      </c>
      <c r="O23" s="332">
        <f t="shared" si="9"/>
        <v>0</v>
      </c>
      <c r="P23" s="332">
        <f t="shared" si="9"/>
        <v>0</v>
      </c>
      <c r="Q23" s="332">
        <f t="shared" si="9"/>
        <v>22</v>
      </c>
      <c r="R23" s="332">
        <f t="shared" si="9"/>
        <v>12</v>
      </c>
      <c r="S23" s="332">
        <f t="shared" si="9"/>
        <v>0</v>
      </c>
      <c r="T23" s="332">
        <f t="shared" si="9"/>
        <v>0</v>
      </c>
      <c r="U23" s="334">
        <f t="shared" si="8"/>
        <v>0</v>
      </c>
      <c r="V23" s="334">
        <f t="shared" si="8"/>
        <v>0</v>
      </c>
    </row>
    <row r="24" spans="1:22" x14ac:dyDescent="0.2">
      <c r="A24" s="442" t="s">
        <v>615</v>
      </c>
      <c r="B24" s="443"/>
      <c r="C24" s="443"/>
      <c r="D24" s="444"/>
      <c r="E24" s="339">
        <f>E19+E23</f>
        <v>92</v>
      </c>
      <c r="F24" s="339">
        <f t="shared" ref="F24:T24" si="10">F19+F23</f>
        <v>56</v>
      </c>
      <c r="G24" s="339">
        <f t="shared" si="10"/>
        <v>92</v>
      </c>
      <c r="H24" s="339">
        <f t="shared" si="10"/>
        <v>53</v>
      </c>
      <c r="I24" s="339">
        <f t="shared" si="10"/>
        <v>21</v>
      </c>
      <c r="J24" s="339">
        <f t="shared" si="10"/>
        <v>8</v>
      </c>
      <c r="K24" s="339">
        <f t="shared" si="10"/>
        <v>0</v>
      </c>
      <c r="L24" s="339">
        <f t="shared" si="10"/>
        <v>0</v>
      </c>
      <c r="M24" s="339">
        <f t="shared" si="10"/>
        <v>0</v>
      </c>
      <c r="N24" s="339">
        <f t="shared" si="10"/>
        <v>0</v>
      </c>
      <c r="O24" s="339">
        <f t="shared" si="10"/>
        <v>0</v>
      </c>
      <c r="P24" s="339">
        <f t="shared" si="10"/>
        <v>0</v>
      </c>
      <c r="Q24" s="339">
        <f t="shared" si="10"/>
        <v>205</v>
      </c>
      <c r="R24" s="339">
        <f t="shared" si="10"/>
        <v>117</v>
      </c>
      <c r="S24" s="339">
        <f t="shared" si="10"/>
        <v>16</v>
      </c>
      <c r="T24" s="339">
        <f t="shared" si="10"/>
        <v>6</v>
      </c>
      <c r="U24" s="341">
        <f t="shared" si="8"/>
        <v>7.8048780487804876</v>
      </c>
      <c r="V24" s="341">
        <f t="shared" si="8"/>
        <v>5.1282051282051277</v>
      </c>
    </row>
    <row r="25" spans="1:22" x14ac:dyDescent="0.2">
      <c r="A25" s="326" t="s">
        <v>30</v>
      </c>
      <c r="B25" s="326" t="s">
        <v>20</v>
      </c>
      <c r="C25" s="326" t="s">
        <v>225</v>
      </c>
      <c r="D25" s="326" t="s">
        <v>94</v>
      </c>
      <c r="E25" s="328">
        <v>1</v>
      </c>
      <c r="F25" s="328">
        <v>0</v>
      </c>
      <c r="G25" s="328">
        <v>2</v>
      </c>
      <c r="H25" s="328">
        <v>1</v>
      </c>
      <c r="I25" s="328">
        <v>4</v>
      </c>
      <c r="J25" s="328">
        <v>1</v>
      </c>
      <c r="K25" s="328">
        <v>0</v>
      </c>
      <c r="L25" s="328">
        <v>0</v>
      </c>
      <c r="M25" s="328">
        <v>0</v>
      </c>
      <c r="N25" s="328">
        <v>0</v>
      </c>
      <c r="O25" s="328">
        <v>0</v>
      </c>
      <c r="P25" s="328">
        <v>0</v>
      </c>
      <c r="Q25" s="329">
        <v>7</v>
      </c>
      <c r="R25" s="329">
        <v>2</v>
      </c>
      <c r="S25" s="335">
        <f>K25+M25</f>
        <v>0</v>
      </c>
      <c r="T25" s="335">
        <f>L25+N25</f>
        <v>0</v>
      </c>
      <c r="U25" s="336">
        <f t="shared" si="8"/>
        <v>0</v>
      </c>
      <c r="V25" s="336">
        <f t="shared" si="8"/>
        <v>0</v>
      </c>
    </row>
    <row r="26" spans="1:22" x14ac:dyDescent="0.2">
      <c r="A26" s="326" t="s">
        <v>30</v>
      </c>
      <c r="B26" s="326" t="s">
        <v>20</v>
      </c>
      <c r="C26" s="326" t="s">
        <v>225</v>
      </c>
      <c r="D26" s="326" t="s">
        <v>320</v>
      </c>
      <c r="E26" s="328">
        <v>1</v>
      </c>
      <c r="F26" s="328">
        <v>0</v>
      </c>
      <c r="G26" s="328">
        <v>1</v>
      </c>
      <c r="H26" s="328">
        <v>1</v>
      </c>
      <c r="I26" s="328">
        <v>0</v>
      </c>
      <c r="J26" s="328">
        <v>0</v>
      </c>
      <c r="K26" s="328">
        <v>0</v>
      </c>
      <c r="L26" s="328">
        <v>0</v>
      </c>
      <c r="M26" s="328">
        <v>0</v>
      </c>
      <c r="N26" s="328">
        <v>0</v>
      </c>
      <c r="O26" s="328">
        <v>0</v>
      </c>
      <c r="P26" s="328">
        <v>0</v>
      </c>
      <c r="Q26" s="329">
        <v>2</v>
      </c>
      <c r="R26" s="329">
        <v>1</v>
      </c>
      <c r="S26" s="335">
        <f>K26+M26</f>
        <v>0</v>
      </c>
      <c r="T26" s="335">
        <f>L26+N26</f>
        <v>0</v>
      </c>
      <c r="U26" s="336">
        <f t="shared" si="8"/>
        <v>0</v>
      </c>
      <c r="V26" s="336">
        <f t="shared" si="8"/>
        <v>0</v>
      </c>
    </row>
    <row r="27" spans="1:22" x14ac:dyDescent="0.2">
      <c r="A27" s="439" t="s">
        <v>326</v>
      </c>
      <c r="B27" s="440"/>
      <c r="C27" s="440"/>
      <c r="D27" s="441"/>
      <c r="E27" s="332">
        <f>SUM(E25:E26)</f>
        <v>2</v>
      </c>
      <c r="F27" s="332">
        <f t="shared" ref="F27:T27" si="11">SUM(F25:F26)</f>
        <v>0</v>
      </c>
      <c r="G27" s="332">
        <f t="shared" si="11"/>
        <v>3</v>
      </c>
      <c r="H27" s="332">
        <f t="shared" si="11"/>
        <v>2</v>
      </c>
      <c r="I27" s="332">
        <f t="shared" si="11"/>
        <v>4</v>
      </c>
      <c r="J27" s="332">
        <f t="shared" si="11"/>
        <v>1</v>
      </c>
      <c r="K27" s="332">
        <f t="shared" si="11"/>
        <v>0</v>
      </c>
      <c r="L27" s="332">
        <f t="shared" si="11"/>
        <v>0</v>
      </c>
      <c r="M27" s="332">
        <f t="shared" si="11"/>
        <v>0</v>
      </c>
      <c r="N27" s="332">
        <f t="shared" si="11"/>
        <v>0</v>
      </c>
      <c r="O27" s="332">
        <f t="shared" si="11"/>
        <v>0</v>
      </c>
      <c r="P27" s="332">
        <f t="shared" si="11"/>
        <v>0</v>
      </c>
      <c r="Q27" s="332">
        <f t="shared" si="11"/>
        <v>9</v>
      </c>
      <c r="R27" s="332">
        <f t="shared" si="11"/>
        <v>3</v>
      </c>
      <c r="S27" s="332">
        <f t="shared" si="11"/>
        <v>0</v>
      </c>
      <c r="T27" s="332">
        <f t="shared" si="11"/>
        <v>0</v>
      </c>
      <c r="U27" s="334">
        <f t="shared" si="8"/>
        <v>0</v>
      </c>
      <c r="V27" s="334">
        <f t="shared" si="8"/>
        <v>0</v>
      </c>
    </row>
    <row r="28" spans="1:22" x14ac:dyDescent="0.2">
      <c r="A28" s="326" t="s">
        <v>30</v>
      </c>
      <c r="B28" s="326" t="s">
        <v>20</v>
      </c>
      <c r="C28" s="326" t="s">
        <v>79</v>
      </c>
      <c r="D28" s="326" t="s">
        <v>94</v>
      </c>
      <c r="E28" s="328">
        <v>6</v>
      </c>
      <c r="F28" s="328">
        <v>1</v>
      </c>
      <c r="G28" s="328">
        <v>6</v>
      </c>
      <c r="H28" s="328">
        <v>3</v>
      </c>
      <c r="I28" s="328">
        <v>0</v>
      </c>
      <c r="J28" s="328">
        <v>0</v>
      </c>
      <c r="K28" s="328">
        <v>2</v>
      </c>
      <c r="L28" s="328">
        <v>1</v>
      </c>
      <c r="M28" s="328">
        <v>0</v>
      </c>
      <c r="N28" s="328">
        <v>0</v>
      </c>
      <c r="O28" s="328">
        <v>3</v>
      </c>
      <c r="P28" s="328">
        <v>1</v>
      </c>
      <c r="Q28" s="329">
        <v>17</v>
      </c>
      <c r="R28" s="329">
        <v>6</v>
      </c>
      <c r="S28" s="335">
        <f>M28+O28</f>
        <v>3</v>
      </c>
      <c r="T28" s="335">
        <f>N28+P28</f>
        <v>1</v>
      </c>
      <c r="U28" s="336">
        <f t="shared" si="8"/>
        <v>17.647058823529413</v>
      </c>
      <c r="V28" s="336">
        <f t="shared" si="8"/>
        <v>16.666666666666664</v>
      </c>
    </row>
    <row r="29" spans="1:22" x14ac:dyDescent="0.2">
      <c r="A29" s="326" t="s">
        <v>30</v>
      </c>
      <c r="B29" s="326" t="s">
        <v>20</v>
      </c>
      <c r="C29" s="326" t="s">
        <v>79</v>
      </c>
      <c r="D29" s="326" t="s">
        <v>320</v>
      </c>
      <c r="E29" s="328">
        <v>1</v>
      </c>
      <c r="F29" s="328">
        <v>1</v>
      </c>
      <c r="G29" s="328">
        <v>1</v>
      </c>
      <c r="H29" s="328">
        <v>1</v>
      </c>
      <c r="I29" s="328">
        <v>4</v>
      </c>
      <c r="J29" s="328">
        <v>2</v>
      </c>
      <c r="K29" s="328">
        <v>1</v>
      </c>
      <c r="L29" s="328">
        <v>1</v>
      </c>
      <c r="M29" s="328">
        <v>1</v>
      </c>
      <c r="N29" s="328">
        <v>0</v>
      </c>
      <c r="O29" s="328">
        <v>0</v>
      </c>
      <c r="P29" s="328">
        <v>0</v>
      </c>
      <c r="Q29" s="329">
        <v>8</v>
      </c>
      <c r="R29" s="329">
        <v>5</v>
      </c>
      <c r="S29" s="335">
        <f>M29+O29</f>
        <v>1</v>
      </c>
      <c r="T29" s="335">
        <f>N29+P29</f>
        <v>0</v>
      </c>
      <c r="U29" s="336">
        <f t="shared" si="8"/>
        <v>12.5</v>
      </c>
      <c r="V29" s="336">
        <f t="shared" si="8"/>
        <v>0</v>
      </c>
    </row>
    <row r="30" spans="1:22" x14ac:dyDescent="0.2">
      <c r="A30" s="439" t="s">
        <v>327</v>
      </c>
      <c r="B30" s="440"/>
      <c r="C30" s="440"/>
      <c r="D30" s="441"/>
      <c r="E30" s="332">
        <f>SUM(E28:E29)</f>
        <v>7</v>
      </c>
      <c r="F30" s="332">
        <f t="shared" ref="F30:T30" si="12">SUM(F28:F29)</f>
        <v>2</v>
      </c>
      <c r="G30" s="332">
        <f t="shared" si="12"/>
        <v>7</v>
      </c>
      <c r="H30" s="332">
        <f t="shared" si="12"/>
        <v>4</v>
      </c>
      <c r="I30" s="332">
        <f t="shared" si="12"/>
        <v>4</v>
      </c>
      <c r="J30" s="332">
        <f t="shared" si="12"/>
        <v>2</v>
      </c>
      <c r="K30" s="332">
        <f t="shared" si="12"/>
        <v>3</v>
      </c>
      <c r="L30" s="332">
        <f t="shared" si="12"/>
        <v>2</v>
      </c>
      <c r="M30" s="332">
        <f t="shared" si="12"/>
        <v>1</v>
      </c>
      <c r="N30" s="332">
        <f t="shared" si="12"/>
        <v>0</v>
      </c>
      <c r="O30" s="332">
        <f t="shared" si="12"/>
        <v>3</v>
      </c>
      <c r="P30" s="332">
        <f t="shared" si="12"/>
        <v>1</v>
      </c>
      <c r="Q30" s="332">
        <f t="shared" si="12"/>
        <v>25</v>
      </c>
      <c r="R30" s="332">
        <f t="shared" si="12"/>
        <v>11</v>
      </c>
      <c r="S30" s="332">
        <f t="shared" si="12"/>
        <v>4</v>
      </c>
      <c r="T30" s="332">
        <f t="shared" si="12"/>
        <v>1</v>
      </c>
      <c r="U30" s="334">
        <f t="shared" si="8"/>
        <v>16</v>
      </c>
      <c r="V30" s="334">
        <f t="shared" si="8"/>
        <v>9.0909090909090917</v>
      </c>
    </row>
    <row r="31" spans="1:22" x14ac:dyDescent="0.2">
      <c r="A31" s="442" t="s">
        <v>616</v>
      </c>
      <c r="B31" s="443"/>
      <c r="C31" s="443"/>
      <c r="D31" s="444"/>
      <c r="E31" s="339">
        <f>E27+E30</f>
        <v>9</v>
      </c>
      <c r="F31" s="339">
        <f t="shared" ref="F31:T31" si="13">F27+F30</f>
        <v>2</v>
      </c>
      <c r="G31" s="339">
        <f t="shared" si="13"/>
        <v>10</v>
      </c>
      <c r="H31" s="339">
        <f t="shared" si="13"/>
        <v>6</v>
      </c>
      <c r="I31" s="339">
        <f t="shared" si="13"/>
        <v>8</v>
      </c>
      <c r="J31" s="339">
        <f t="shared" si="13"/>
        <v>3</v>
      </c>
      <c r="K31" s="339">
        <f t="shared" si="13"/>
        <v>3</v>
      </c>
      <c r="L31" s="339">
        <f t="shared" si="13"/>
        <v>2</v>
      </c>
      <c r="M31" s="339">
        <f t="shared" si="13"/>
        <v>1</v>
      </c>
      <c r="N31" s="339">
        <f t="shared" si="13"/>
        <v>0</v>
      </c>
      <c r="O31" s="339">
        <f t="shared" si="13"/>
        <v>3</v>
      </c>
      <c r="P31" s="339">
        <f t="shared" si="13"/>
        <v>1</v>
      </c>
      <c r="Q31" s="339">
        <f t="shared" si="13"/>
        <v>34</v>
      </c>
      <c r="R31" s="339">
        <f t="shared" si="13"/>
        <v>14</v>
      </c>
      <c r="S31" s="339">
        <f t="shared" si="13"/>
        <v>4</v>
      </c>
      <c r="T31" s="339">
        <f t="shared" si="13"/>
        <v>1</v>
      </c>
      <c r="U31" s="341">
        <f t="shared" si="8"/>
        <v>11.76470588235294</v>
      </c>
      <c r="V31" s="341">
        <f t="shared" si="8"/>
        <v>7.1428571428571423</v>
      </c>
    </row>
    <row r="32" spans="1:22" x14ac:dyDescent="0.2">
      <c r="A32" s="459" t="s">
        <v>617</v>
      </c>
      <c r="B32" s="460"/>
      <c r="C32" s="460"/>
      <c r="D32" s="461"/>
      <c r="E32" s="345">
        <f>E12+E24+E31</f>
        <v>283</v>
      </c>
      <c r="F32" s="345">
        <f t="shared" ref="F32:T32" si="14">F12+F24+F31</f>
        <v>158</v>
      </c>
      <c r="G32" s="345">
        <f t="shared" si="14"/>
        <v>234</v>
      </c>
      <c r="H32" s="345">
        <f t="shared" si="14"/>
        <v>145</v>
      </c>
      <c r="I32" s="345">
        <f t="shared" si="14"/>
        <v>127</v>
      </c>
      <c r="J32" s="345">
        <f t="shared" si="14"/>
        <v>78</v>
      </c>
      <c r="K32" s="345">
        <f t="shared" si="14"/>
        <v>12</v>
      </c>
      <c r="L32" s="345">
        <f t="shared" si="14"/>
        <v>5</v>
      </c>
      <c r="M32" s="345">
        <f t="shared" si="14"/>
        <v>2</v>
      </c>
      <c r="N32" s="345">
        <f t="shared" si="14"/>
        <v>1</v>
      </c>
      <c r="O32" s="345">
        <f t="shared" si="14"/>
        <v>3</v>
      </c>
      <c r="P32" s="345">
        <f t="shared" si="14"/>
        <v>1</v>
      </c>
      <c r="Q32" s="345">
        <f t="shared" si="14"/>
        <v>661</v>
      </c>
      <c r="R32" s="345">
        <f t="shared" si="14"/>
        <v>388</v>
      </c>
      <c r="S32" s="345">
        <f t="shared" si="14"/>
        <v>27</v>
      </c>
      <c r="T32" s="345">
        <f t="shared" si="14"/>
        <v>10</v>
      </c>
      <c r="U32" s="346">
        <f t="shared" si="8"/>
        <v>4.0847201210287443</v>
      </c>
      <c r="V32" s="346">
        <f t="shared" si="8"/>
        <v>2.5773195876288657</v>
      </c>
    </row>
  </sheetData>
  <mergeCells count="25">
    <mergeCell ref="A11:D11"/>
    <mergeCell ref="A8:D8"/>
    <mergeCell ref="A31:D31"/>
    <mergeCell ref="A32:D32"/>
    <mergeCell ref="A12:D12"/>
    <mergeCell ref="A19:D19"/>
    <mergeCell ref="A23:D23"/>
    <mergeCell ref="A24:D24"/>
    <mergeCell ref="A27:D27"/>
    <mergeCell ref="A30:D30"/>
    <mergeCell ref="A1:V1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B2:N2"/>
  </mergeCells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opLeftCell="A73" workbookViewId="0">
      <selection activeCell="F77" sqref="F77"/>
    </sheetView>
  </sheetViews>
  <sheetFormatPr defaultRowHeight="12.75" x14ac:dyDescent="0.25"/>
  <cols>
    <col min="1" max="1" width="5.140625" style="354" customWidth="1"/>
    <col min="2" max="2" width="3.140625" style="354" customWidth="1"/>
    <col min="3" max="3" width="6" style="354" customWidth="1"/>
    <col min="4" max="4" width="23.5703125" style="354" customWidth="1"/>
    <col min="5" max="5" width="7.140625" style="354" customWidth="1"/>
    <col min="6" max="6" width="4.5703125" style="354" customWidth="1"/>
    <col min="7" max="7" width="5.42578125" style="354" customWidth="1"/>
    <col min="8" max="8" width="4.5703125" style="354" customWidth="1"/>
    <col min="9" max="9" width="5.28515625" style="354" customWidth="1"/>
    <col min="10" max="10" width="4.5703125" style="354" customWidth="1"/>
    <col min="11" max="11" width="5.140625" style="354" customWidth="1"/>
    <col min="12" max="12" width="5" style="354" customWidth="1"/>
    <col min="13" max="13" width="5.28515625" style="354" customWidth="1"/>
    <col min="14" max="14" width="4.5703125" style="354" customWidth="1"/>
    <col min="15" max="15" width="5.140625" style="354" customWidth="1"/>
    <col min="16" max="16" width="4.28515625" style="354" customWidth="1"/>
    <col min="17" max="17" width="5.42578125" style="354" customWidth="1"/>
    <col min="18" max="18" width="4.42578125" style="354" customWidth="1"/>
    <col min="19" max="19" width="5.28515625" style="354" customWidth="1"/>
    <col min="20" max="20" width="5.7109375" style="354" customWidth="1"/>
    <col min="21" max="21" width="6.5703125" style="354" customWidth="1"/>
    <col min="22" max="22" width="7.140625" style="354" customWidth="1"/>
    <col min="23" max="256" width="9.140625" style="354"/>
    <col min="257" max="257" width="6.7109375" style="354" customWidth="1"/>
    <col min="258" max="258" width="3.140625" style="354" customWidth="1"/>
    <col min="259" max="259" width="6" style="354" customWidth="1"/>
    <col min="260" max="260" width="23.5703125" style="354" customWidth="1"/>
    <col min="261" max="261" width="7.140625" style="354" customWidth="1"/>
    <col min="262" max="262" width="4.5703125" style="354" customWidth="1"/>
    <col min="263" max="263" width="5.42578125" style="354" customWidth="1"/>
    <col min="264" max="264" width="4.5703125" style="354" customWidth="1"/>
    <col min="265" max="265" width="5.28515625" style="354" customWidth="1"/>
    <col min="266" max="266" width="4.5703125" style="354" customWidth="1"/>
    <col min="267" max="268" width="5" style="354" customWidth="1"/>
    <col min="269" max="269" width="5.28515625" style="354" customWidth="1"/>
    <col min="270" max="270" width="4.5703125" style="354" customWidth="1"/>
    <col min="271" max="271" width="4.7109375" style="354" customWidth="1"/>
    <col min="272" max="272" width="4.28515625" style="354" customWidth="1"/>
    <col min="273" max="273" width="4.7109375" style="354" customWidth="1"/>
    <col min="274" max="275" width="4.42578125" style="354" customWidth="1"/>
    <col min="276" max="276" width="5.7109375" style="354" customWidth="1"/>
    <col min="277" max="277" width="6.5703125" style="354" customWidth="1"/>
    <col min="278" max="278" width="7.140625" style="354" customWidth="1"/>
    <col min="279" max="512" width="9.140625" style="354"/>
    <col min="513" max="513" width="6.7109375" style="354" customWidth="1"/>
    <col min="514" max="514" width="3.140625" style="354" customWidth="1"/>
    <col min="515" max="515" width="6" style="354" customWidth="1"/>
    <col min="516" max="516" width="23.5703125" style="354" customWidth="1"/>
    <col min="517" max="517" width="7.140625" style="354" customWidth="1"/>
    <col min="518" max="518" width="4.5703125" style="354" customWidth="1"/>
    <col min="519" max="519" width="5.42578125" style="354" customWidth="1"/>
    <col min="520" max="520" width="4.5703125" style="354" customWidth="1"/>
    <col min="521" max="521" width="5.28515625" style="354" customWidth="1"/>
    <col min="522" max="522" width="4.5703125" style="354" customWidth="1"/>
    <col min="523" max="524" width="5" style="354" customWidth="1"/>
    <col min="525" max="525" width="5.28515625" style="354" customWidth="1"/>
    <col min="526" max="526" width="4.5703125" style="354" customWidth="1"/>
    <col min="527" max="527" width="4.7109375" style="354" customWidth="1"/>
    <col min="528" max="528" width="4.28515625" style="354" customWidth="1"/>
    <col min="529" max="529" width="4.7109375" style="354" customWidth="1"/>
    <col min="530" max="531" width="4.42578125" style="354" customWidth="1"/>
    <col min="532" max="532" width="5.7109375" style="354" customWidth="1"/>
    <col min="533" max="533" width="6.5703125" style="354" customWidth="1"/>
    <col min="534" max="534" width="7.140625" style="354" customWidth="1"/>
    <col min="535" max="768" width="9.140625" style="354"/>
    <col min="769" max="769" width="6.7109375" style="354" customWidth="1"/>
    <col min="770" max="770" width="3.140625" style="354" customWidth="1"/>
    <col min="771" max="771" width="6" style="354" customWidth="1"/>
    <col min="772" max="772" width="23.5703125" style="354" customWidth="1"/>
    <col min="773" max="773" width="7.140625" style="354" customWidth="1"/>
    <col min="774" max="774" width="4.5703125" style="354" customWidth="1"/>
    <col min="775" max="775" width="5.42578125" style="354" customWidth="1"/>
    <col min="776" max="776" width="4.5703125" style="354" customWidth="1"/>
    <col min="777" max="777" width="5.28515625" style="354" customWidth="1"/>
    <col min="778" max="778" width="4.5703125" style="354" customWidth="1"/>
    <col min="779" max="780" width="5" style="354" customWidth="1"/>
    <col min="781" max="781" width="5.28515625" style="354" customWidth="1"/>
    <col min="782" max="782" width="4.5703125" style="354" customWidth="1"/>
    <col min="783" max="783" width="4.7109375" style="354" customWidth="1"/>
    <col min="784" max="784" width="4.28515625" style="354" customWidth="1"/>
    <col min="785" max="785" width="4.7109375" style="354" customWidth="1"/>
    <col min="786" max="787" width="4.42578125" style="354" customWidth="1"/>
    <col min="788" max="788" width="5.7109375" style="354" customWidth="1"/>
    <col min="789" max="789" width="6.5703125" style="354" customWidth="1"/>
    <col min="790" max="790" width="7.140625" style="354" customWidth="1"/>
    <col min="791" max="1024" width="9.140625" style="354"/>
    <col min="1025" max="1025" width="6.7109375" style="354" customWidth="1"/>
    <col min="1026" max="1026" width="3.140625" style="354" customWidth="1"/>
    <col min="1027" max="1027" width="6" style="354" customWidth="1"/>
    <col min="1028" max="1028" width="23.5703125" style="354" customWidth="1"/>
    <col min="1029" max="1029" width="7.140625" style="354" customWidth="1"/>
    <col min="1030" max="1030" width="4.5703125" style="354" customWidth="1"/>
    <col min="1031" max="1031" width="5.42578125" style="354" customWidth="1"/>
    <col min="1032" max="1032" width="4.5703125" style="354" customWidth="1"/>
    <col min="1033" max="1033" width="5.28515625" style="354" customWidth="1"/>
    <col min="1034" max="1034" width="4.5703125" style="354" customWidth="1"/>
    <col min="1035" max="1036" width="5" style="354" customWidth="1"/>
    <col min="1037" max="1037" width="5.28515625" style="354" customWidth="1"/>
    <col min="1038" max="1038" width="4.5703125" style="354" customWidth="1"/>
    <col min="1039" max="1039" width="4.7109375" style="354" customWidth="1"/>
    <col min="1040" max="1040" width="4.28515625" style="354" customWidth="1"/>
    <col min="1041" max="1041" width="4.7109375" style="354" customWidth="1"/>
    <col min="1042" max="1043" width="4.42578125" style="354" customWidth="1"/>
    <col min="1044" max="1044" width="5.7109375" style="354" customWidth="1"/>
    <col min="1045" max="1045" width="6.5703125" style="354" customWidth="1"/>
    <col min="1046" max="1046" width="7.140625" style="354" customWidth="1"/>
    <col min="1047" max="1280" width="9.140625" style="354"/>
    <col min="1281" max="1281" width="6.7109375" style="354" customWidth="1"/>
    <col min="1282" max="1282" width="3.140625" style="354" customWidth="1"/>
    <col min="1283" max="1283" width="6" style="354" customWidth="1"/>
    <col min="1284" max="1284" width="23.5703125" style="354" customWidth="1"/>
    <col min="1285" max="1285" width="7.140625" style="354" customWidth="1"/>
    <col min="1286" max="1286" width="4.5703125" style="354" customWidth="1"/>
    <col min="1287" max="1287" width="5.42578125" style="354" customWidth="1"/>
    <col min="1288" max="1288" width="4.5703125" style="354" customWidth="1"/>
    <col min="1289" max="1289" width="5.28515625" style="354" customWidth="1"/>
    <col min="1290" max="1290" width="4.5703125" style="354" customWidth="1"/>
    <col min="1291" max="1292" width="5" style="354" customWidth="1"/>
    <col min="1293" max="1293" width="5.28515625" style="354" customWidth="1"/>
    <col min="1294" max="1294" width="4.5703125" style="354" customWidth="1"/>
    <col min="1295" max="1295" width="4.7109375" style="354" customWidth="1"/>
    <col min="1296" max="1296" width="4.28515625" style="354" customWidth="1"/>
    <col min="1297" max="1297" width="4.7109375" style="354" customWidth="1"/>
    <col min="1298" max="1299" width="4.42578125" style="354" customWidth="1"/>
    <col min="1300" max="1300" width="5.7109375" style="354" customWidth="1"/>
    <col min="1301" max="1301" width="6.5703125" style="354" customWidth="1"/>
    <col min="1302" max="1302" width="7.140625" style="354" customWidth="1"/>
    <col min="1303" max="1536" width="9.140625" style="354"/>
    <col min="1537" max="1537" width="6.7109375" style="354" customWidth="1"/>
    <col min="1538" max="1538" width="3.140625" style="354" customWidth="1"/>
    <col min="1539" max="1539" width="6" style="354" customWidth="1"/>
    <col min="1540" max="1540" width="23.5703125" style="354" customWidth="1"/>
    <col min="1541" max="1541" width="7.140625" style="354" customWidth="1"/>
    <col min="1542" max="1542" width="4.5703125" style="354" customWidth="1"/>
    <col min="1543" max="1543" width="5.42578125" style="354" customWidth="1"/>
    <col min="1544" max="1544" width="4.5703125" style="354" customWidth="1"/>
    <col min="1545" max="1545" width="5.28515625" style="354" customWidth="1"/>
    <col min="1546" max="1546" width="4.5703125" style="354" customWidth="1"/>
    <col min="1547" max="1548" width="5" style="354" customWidth="1"/>
    <col min="1549" max="1549" width="5.28515625" style="354" customWidth="1"/>
    <col min="1550" max="1550" width="4.5703125" style="354" customWidth="1"/>
    <col min="1551" max="1551" width="4.7109375" style="354" customWidth="1"/>
    <col min="1552" max="1552" width="4.28515625" style="354" customWidth="1"/>
    <col min="1553" max="1553" width="4.7109375" style="354" customWidth="1"/>
    <col min="1554" max="1555" width="4.42578125" style="354" customWidth="1"/>
    <col min="1556" max="1556" width="5.7109375" style="354" customWidth="1"/>
    <col min="1557" max="1557" width="6.5703125" style="354" customWidth="1"/>
    <col min="1558" max="1558" width="7.140625" style="354" customWidth="1"/>
    <col min="1559" max="1792" width="9.140625" style="354"/>
    <col min="1793" max="1793" width="6.7109375" style="354" customWidth="1"/>
    <col min="1794" max="1794" width="3.140625" style="354" customWidth="1"/>
    <col min="1795" max="1795" width="6" style="354" customWidth="1"/>
    <col min="1796" max="1796" width="23.5703125" style="354" customWidth="1"/>
    <col min="1797" max="1797" width="7.140625" style="354" customWidth="1"/>
    <col min="1798" max="1798" width="4.5703125" style="354" customWidth="1"/>
    <col min="1799" max="1799" width="5.42578125" style="354" customWidth="1"/>
    <col min="1800" max="1800" width="4.5703125" style="354" customWidth="1"/>
    <col min="1801" max="1801" width="5.28515625" style="354" customWidth="1"/>
    <col min="1802" max="1802" width="4.5703125" style="354" customWidth="1"/>
    <col min="1803" max="1804" width="5" style="354" customWidth="1"/>
    <col min="1805" max="1805" width="5.28515625" style="354" customWidth="1"/>
    <col min="1806" max="1806" width="4.5703125" style="354" customWidth="1"/>
    <col min="1807" max="1807" width="4.7109375" style="354" customWidth="1"/>
    <col min="1808" max="1808" width="4.28515625" style="354" customWidth="1"/>
    <col min="1809" max="1809" width="4.7109375" style="354" customWidth="1"/>
    <col min="1810" max="1811" width="4.42578125" style="354" customWidth="1"/>
    <col min="1812" max="1812" width="5.7109375" style="354" customWidth="1"/>
    <col min="1813" max="1813" width="6.5703125" style="354" customWidth="1"/>
    <col min="1814" max="1814" width="7.140625" style="354" customWidth="1"/>
    <col min="1815" max="2048" width="9.140625" style="354"/>
    <col min="2049" max="2049" width="6.7109375" style="354" customWidth="1"/>
    <col min="2050" max="2050" width="3.140625" style="354" customWidth="1"/>
    <col min="2051" max="2051" width="6" style="354" customWidth="1"/>
    <col min="2052" max="2052" width="23.5703125" style="354" customWidth="1"/>
    <col min="2053" max="2053" width="7.140625" style="354" customWidth="1"/>
    <col min="2054" max="2054" width="4.5703125" style="354" customWidth="1"/>
    <col min="2055" max="2055" width="5.42578125" style="354" customWidth="1"/>
    <col min="2056" max="2056" width="4.5703125" style="354" customWidth="1"/>
    <col min="2057" max="2057" width="5.28515625" style="354" customWidth="1"/>
    <col min="2058" max="2058" width="4.5703125" style="354" customWidth="1"/>
    <col min="2059" max="2060" width="5" style="354" customWidth="1"/>
    <col min="2061" max="2061" width="5.28515625" style="354" customWidth="1"/>
    <col min="2062" max="2062" width="4.5703125" style="354" customWidth="1"/>
    <col min="2063" max="2063" width="4.7109375" style="354" customWidth="1"/>
    <col min="2064" max="2064" width="4.28515625" style="354" customWidth="1"/>
    <col min="2065" max="2065" width="4.7109375" style="354" customWidth="1"/>
    <col min="2066" max="2067" width="4.42578125" style="354" customWidth="1"/>
    <col min="2068" max="2068" width="5.7109375" style="354" customWidth="1"/>
    <col min="2069" max="2069" width="6.5703125" style="354" customWidth="1"/>
    <col min="2070" max="2070" width="7.140625" style="354" customWidth="1"/>
    <col min="2071" max="2304" width="9.140625" style="354"/>
    <col min="2305" max="2305" width="6.7109375" style="354" customWidth="1"/>
    <col min="2306" max="2306" width="3.140625" style="354" customWidth="1"/>
    <col min="2307" max="2307" width="6" style="354" customWidth="1"/>
    <col min="2308" max="2308" width="23.5703125" style="354" customWidth="1"/>
    <col min="2309" max="2309" width="7.140625" style="354" customWidth="1"/>
    <col min="2310" max="2310" width="4.5703125" style="354" customWidth="1"/>
    <col min="2311" max="2311" width="5.42578125" style="354" customWidth="1"/>
    <col min="2312" max="2312" width="4.5703125" style="354" customWidth="1"/>
    <col min="2313" max="2313" width="5.28515625" style="354" customWidth="1"/>
    <col min="2314" max="2314" width="4.5703125" style="354" customWidth="1"/>
    <col min="2315" max="2316" width="5" style="354" customWidth="1"/>
    <col min="2317" max="2317" width="5.28515625" style="354" customWidth="1"/>
    <col min="2318" max="2318" width="4.5703125" style="354" customWidth="1"/>
    <col min="2319" max="2319" width="4.7109375" style="354" customWidth="1"/>
    <col min="2320" max="2320" width="4.28515625" style="354" customWidth="1"/>
    <col min="2321" max="2321" width="4.7109375" style="354" customWidth="1"/>
    <col min="2322" max="2323" width="4.42578125" style="354" customWidth="1"/>
    <col min="2324" max="2324" width="5.7109375" style="354" customWidth="1"/>
    <col min="2325" max="2325" width="6.5703125" style="354" customWidth="1"/>
    <col min="2326" max="2326" width="7.140625" style="354" customWidth="1"/>
    <col min="2327" max="2560" width="9.140625" style="354"/>
    <col min="2561" max="2561" width="6.7109375" style="354" customWidth="1"/>
    <col min="2562" max="2562" width="3.140625" style="354" customWidth="1"/>
    <col min="2563" max="2563" width="6" style="354" customWidth="1"/>
    <col min="2564" max="2564" width="23.5703125" style="354" customWidth="1"/>
    <col min="2565" max="2565" width="7.140625" style="354" customWidth="1"/>
    <col min="2566" max="2566" width="4.5703125" style="354" customWidth="1"/>
    <col min="2567" max="2567" width="5.42578125" style="354" customWidth="1"/>
    <col min="2568" max="2568" width="4.5703125" style="354" customWidth="1"/>
    <col min="2569" max="2569" width="5.28515625" style="354" customWidth="1"/>
    <col min="2570" max="2570" width="4.5703125" style="354" customWidth="1"/>
    <col min="2571" max="2572" width="5" style="354" customWidth="1"/>
    <col min="2573" max="2573" width="5.28515625" style="354" customWidth="1"/>
    <col min="2574" max="2574" width="4.5703125" style="354" customWidth="1"/>
    <col min="2575" max="2575" width="4.7109375" style="354" customWidth="1"/>
    <col min="2576" max="2576" width="4.28515625" style="354" customWidth="1"/>
    <col min="2577" max="2577" width="4.7109375" style="354" customWidth="1"/>
    <col min="2578" max="2579" width="4.42578125" style="354" customWidth="1"/>
    <col min="2580" max="2580" width="5.7109375" style="354" customWidth="1"/>
    <col min="2581" max="2581" width="6.5703125" style="354" customWidth="1"/>
    <col min="2582" max="2582" width="7.140625" style="354" customWidth="1"/>
    <col min="2583" max="2816" width="9.140625" style="354"/>
    <col min="2817" max="2817" width="6.7109375" style="354" customWidth="1"/>
    <col min="2818" max="2818" width="3.140625" style="354" customWidth="1"/>
    <col min="2819" max="2819" width="6" style="354" customWidth="1"/>
    <col min="2820" max="2820" width="23.5703125" style="354" customWidth="1"/>
    <col min="2821" max="2821" width="7.140625" style="354" customWidth="1"/>
    <col min="2822" max="2822" width="4.5703125" style="354" customWidth="1"/>
    <col min="2823" max="2823" width="5.42578125" style="354" customWidth="1"/>
    <col min="2824" max="2824" width="4.5703125" style="354" customWidth="1"/>
    <col min="2825" max="2825" width="5.28515625" style="354" customWidth="1"/>
    <col min="2826" max="2826" width="4.5703125" style="354" customWidth="1"/>
    <col min="2827" max="2828" width="5" style="354" customWidth="1"/>
    <col min="2829" max="2829" width="5.28515625" style="354" customWidth="1"/>
    <col min="2830" max="2830" width="4.5703125" style="354" customWidth="1"/>
    <col min="2831" max="2831" width="4.7109375" style="354" customWidth="1"/>
    <col min="2832" max="2832" width="4.28515625" style="354" customWidth="1"/>
    <col min="2833" max="2833" width="4.7109375" style="354" customWidth="1"/>
    <col min="2834" max="2835" width="4.42578125" style="354" customWidth="1"/>
    <col min="2836" max="2836" width="5.7109375" style="354" customWidth="1"/>
    <col min="2837" max="2837" width="6.5703125" style="354" customWidth="1"/>
    <col min="2838" max="2838" width="7.140625" style="354" customWidth="1"/>
    <col min="2839" max="3072" width="9.140625" style="354"/>
    <col min="3073" max="3073" width="6.7109375" style="354" customWidth="1"/>
    <col min="3074" max="3074" width="3.140625" style="354" customWidth="1"/>
    <col min="3075" max="3075" width="6" style="354" customWidth="1"/>
    <col min="3076" max="3076" width="23.5703125" style="354" customWidth="1"/>
    <col min="3077" max="3077" width="7.140625" style="354" customWidth="1"/>
    <col min="3078" max="3078" width="4.5703125" style="354" customWidth="1"/>
    <col min="3079" max="3079" width="5.42578125" style="354" customWidth="1"/>
    <col min="3080" max="3080" width="4.5703125" style="354" customWidth="1"/>
    <col min="3081" max="3081" width="5.28515625" style="354" customWidth="1"/>
    <col min="3082" max="3082" width="4.5703125" style="354" customWidth="1"/>
    <col min="3083" max="3084" width="5" style="354" customWidth="1"/>
    <col min="3085" max="3085" width="5.28515625" style="354" customWidth="1"/>
    <col min="3086" max="3086" width="4.5703125" style="354" customWidth="1"/>
    <col min="3087" max="3087" width="4.7109375" style="354" customWidth="1"/>
    <col min="3088" max="3088" width="4.28515625" style="354" customWidth="1"/>
    <col min="3089" max="3089" width="4.7109375" style="354" customWidth="1"/>
    <col min="3090" max="3091" width="4.42578125" style="354" customWidth="1"/>
    <col min="3092" max="3092" width="5.7109375" style="354" customWidth="1"/>
    <col min="3093" max="3093" width="6.5703125" style="354" customWidth="1"/>
    <col min="3094" max="3094" width="7.140625" style="354" customWidth="1"/>
    <col min="3095" max="3328" width="9.140625" style="354"/>
    <col min="3329" max="3329" width="6.7109375" style="354" customWidth="1"/>
    <col min="3330" max="3330" width="3.140625" style="354" customWidth="1"/>
    <col min="3331" max="3331" width="6" style="354" customWidth="1"/>
    <col min="3332" max="3332" width="23.5703125" style="354" customWidth="1"/>
    <col min="3333" max="3333" width="7.140625" style="354" customWidth="1"/>
    <col min="3334" max="3334" width="4.5703125" style="354" customWidth="1"/>
    <col min="3335" max="3335" width="5.42578125" style="354" customWidth="1"/>
    <col min="3336" max="3336" width="4.5703125" style="354" customWidth="1"/>
    <col min="3337" max="3337" width="5.28515625" style="354" customWidth="1"/>
    <col min="3338" max="3338" width="4.5703125" style="354" customWidth="1"/>
    <col min="3339" max="3340" width="5" style="354" customWidth="1"/>
    <col min="3341" max="3341" width="5.28515625" style="354" customWidth="1"/>
    <col min="3342" max="3342" width="4.5703125" style="354" customWidth="1"/>
    <col min="3343" max="3343" width="4.7109375" style="354" customWidth="1"/>
    <col min="3344" max="3344" width="4.28515625" style="354" customWidth="1"/>
    <col min="3345" max="3345" width="4.7109375" style="354" customWidth="1"/>
    <col min="3346" max="3347" width="4.42578125" style="354" customWidth="1"/>
    <col min="3348" max="3348" width="5.7109375" style="354" customWidth="1"/>
    <col min="3349" max="3349" width="6.5703125" style="354" customWidth="1"/>
    <col min="3350" max="3350" width="7.140625" style="354" customWidth="1"/>
    <col min="3351" max="3584" width="9.140625" style="354"/>
    <col min="3585" max="3585" width="6.7109375" style="354" customWidth="1"/>
    <col min="3586" max="3586" width="3.140625" style="354" customWidth="1"/>
    <col min="3587" max="3587" width="6" style="354" customWidth="1"/>
    <col min="3588" max="3588" width="23.5703125" style="354" customWidth="1"/>
    <col min="3589" max="3589" width="7.140625" style="354" customWidth="1"/>
    <col min="3590" max="3590" width="4.5703125" style="354" customWidth="1"/>
    <col min="3591" max="3591" width="5.42578125" style="354" customWidth="1"/>
    <col min="3592" max="3592" width="4.5703125" style="354" customWidth="1"/>
    <col min="3593" max="3593" width="5.28515625" style="354" customWidth="1"/>
    <col min="3594" max="3594" width="4.5703125" style="354" customWidth="1"/>
    <col min="3595" max="3596" width="5" style="354" customWidth="1"/>
    <col min="3597" max="3597" width="5.28515625" style="354" customWidth="1"/>
    <col min="3598" max="3598" width="4.5703125" style="354" customWidth="1"/>
    <col min="3599" max="3599" width="4.7109375" style="354" customWidth="1"/>
    <col min="3600" max="3600" width="4.28515625" style="354" customWidth="1"/>
    <col min="3601" max="3601" width="4.7109375" style="354" customWidth="1"/>
    <col min="3602" max="3603" width="4.42578125" style="354" customWidth="1"/>
    <col min="3604" max="3604" width="5.7109375" style="354" customWidth="1"/>
    <col min="3605" max="3605" width="6.5703125" style="354" customWidth="1"/>
    <col min="3606" max="3606" width="7.140625" style="354" customWidth="1"/>
    <col min="3607" max="3840" width="9.140625" style="354"/>
    <col min="3841" max="3841" width="6.7109375" style="354" customWidth="1"/>
    <col min="3842" max="3842" width="3.140625" style="354" customWidth="1"/>
    <col min="3843" max="3843" width="6" style="354" customWidth="1"/>
    <col min="3844" max="3844" width="23.5703125" style="354" customWidth="1"/>
    <col min="3845" max="3845" width="7.140625" style="354" customWidth="1"/>
    <col min="3846" max="3846" width="4.5703125" style="354" customWidth="1"/>
    <col min="3847" max="3847" width="5.42578125" style="354" customWidth="1"/>
    <col min="3848" max="3848" width="4.5703125" style="354" customWidth="1"/>
    <col min="3849" max="3849" width="5.28515625" style="354" customWidth="1"/>
    <col min="3850" max="3850" width="4.5703125" style="354" customWidth="1"/>
    <col min="3851" max="3852" width="5" style="354" customWidth="1"/>
    <col min="3853" max="3853" width="5.28515625" style="354" customWidth="1"/>
    <col min="3854" max="3854" width="4.5703125" style="354" customWidth="1"/>
    <col min="3855" max="3855" width="4.7109375" style="354" customWidth="1"/>
    <col min="3856" max="3856" width="4.28515625" style="354" customWidth="1"/>
    <col min="3857" max="3857" width="4.7109375" style="354" customWidth="1"/>
    <col min="3858" max="3859" width="4.42578125" style="354" customWidth="1"/>
    <col min="3860" max="3860" width="5.7109375" style="354" customWidth="1"/>
    <col min="3861" max="3861" width="6.5703125" style="354" customWidth="1"/>
    <col min="3862" max="3862" width="7.140625" style="354" customWidth="1"/>
    <col min="3863" max="4096" width="9.140625" style="354"/>
    <col min="4097" max="4097" width="6.7109375" style="354" customWidth="1"/>
    <col min="4098" max="4098" width="3.140625" style="354" customWidth="1"/>
    <col min="4099" max="4099" width="6" style="354" customWidth="1"/>
    <col min="4100" max="4100" width="23.5703125" style="354" customWidth="1"/>
    <col min="4101" max="4101" width="7.140625" style="354" customWidth="1"/>
    <col min="4102" max="4102" width="4.5703125" style="354" customWidth="1"/>
    <col min="4103" max="4103" width="5.42578125" style="354" customWidth="1"/>
    <col min="4104" max="4104" width="4.5703125" style="354" customWidth="1"/>
    <col min="4105" max="4105" width="5.28515625" style="354" customWidth="1"/>
    <col min="4106" max="4106" width="4.5703125" style="354" customWidth="1"/>
    <col min="4107" max="4108" width="5" style="354" customWidth="1"/>
    <col min="4109" max="4109" width="5.28515625" style="354" customWidth="1"/>
    <col min="4110" max="4110" width="4.5703125" style="354" customWidth="1"/>
    <col min="4111" max="4111" width="4.7109375" style="354" customWidth="1"/>
    <col min="4112" max="4112" width="4.28515625" style="354" customWidth="1"/>
    <col min="4113" max="4113" width="4.7109375" style="354" customWidth="1"/>
    <col min="4114" max="4115" width="4.42578125" style="354" customWidth="1"/>
    <col min="4116" max="4116" width="5.7109375" style="354" customWidth="1"/>
    <col min="4117" max="4117" width="6.5703125" style="354" customWidth="1"/>
    <col min="4118" max="4118" width="7.140625" style="354" customWidth="1"/>
    <col min="4119" max="4352" width="9.140625" style="354"/>
    <col min="4353" max="4353" width="6.7109375" style="354" customWidth="1"/>
    <col min="4354" max="4354" width="3.140625" style="354" customWidth="1"/>
    <col min="4355" max="4355" width="6" style="354" customWidth="1"/>
    <col min="4356" max="4356" width="23.5703125" style="354" customWidth="1"/>
    <col min="4357" max="4357" width="7.140625" style="354" customWidth="1"/>
    <col min="4358" max="4358" width="4.5703125" style="354" customWidth="1"/>
    <col min="4359" max="4359" width="5.42578125" style="354" customWidth="1"/>
    <col min="4360" max="4360" width="4.5703125" style="354" customWidth="1"/>
    <col min="4361" max="4361" width="5.28515625" style="354" customWidth="1"/>
    <col min="4362" max="4362" width="4.5703125" style="354" customWidth="1"/>
    <col min="4363" max="4364" width="5" style="354" customWidth="1"/>
    <col min="4365" max="4365" width="5.28515625" style="354" customWidth="1"/>
    <col min="4366" max="4366" width="4.5703125" style="354" customWidth="1"/>
    <col min="4367" max="4367" width="4.7109375" style="354" customWidth="1"/>
    <col min="4368" max="4368" width="4.28515625" style="354" customWidth="1"/>
    <col min="4369" max="4369" width="4.7109375" style="354" customWidth="1"/>
    <col min="4370" max="4371" width="4.42578125" style="354" customWidth="1"/>
    <col min="4372" max="4372" width="5.7109375" style="354" customWidth="1"/>
    <col min="4373" max="4373" width="6.5703125" style="354" customWidth="1"/>
    <col min="4374" max="4374" width="7.140625" style="354" customWidth="1"/>
    <col min="4375" max="4608" width="9.140625" style="354"/>
    <col min="4609" max="4609" width="6.7109375" style="354" customWidth="1"/>
    <col min="4610" max="4610" width="3.140625" style="354" customWidth="1"/>
    <col min="4611" max="4611" width="6" style="354" customWidth="1"/>
    <col min="4612" max="4612" width="23.5703125" style="354" customWidth="1"/>
    <col min="4613" max="4613" width="7.140625" style="354" customWidth="1"/>
    <col min="4614" max="4614" width="4.5703125" style="354" customWidth="1"/>
    <col min="4615" max="4615" width="5.42578125" style="354" customWidth="1"/>
    <col min="4616" max="4616" width="4.5703125" style="354" customWidth="1"/>
    <col min="4617" max="4617" width="5.28515625" style="354" customWidth="1"/>
    <col min="4618" max="4618" width="4.5703125" style="354" customWidth="1"/>
    <col min="4619" max="4620" width="5" style="354" customWidth="1"/>
    <col min="4621" max="4621" width="5.28515625" style="354" customWidth="1"/>
    <col min="4622" max="4622" width="4.5703125" style="354" customWidth="1"/>
    <col min="4623" max="4623" width="4.7109375" style="354" customWidth="1"/>
    <col min="4624" max="4624" width="4.28515625" style="354" customWidth="1"/>
    <col min="4625" max="4625" width="4.7109375" style="354" customWidth="1"/>
    <col min="4626" max="4627" width="4.42578125" style="354" customWidth="1"/>
    <col min="4628" max="4628" width="5.7109375" style="354" customWidth="1"/>
    <col min="4629" max="4629" width="6.5703125" style="354" customWidth="1"/>
    <col min="4630" max="4630" width="7.140625" style="354" customWidth="1"/>
    <col min="4631" max="4864" width="9.140625" style="354"/>
    <col min="4865" max="4865" width="6.7109375" style="354" customWidth="1"/>
    <col min="4866" max="4866" width="3.140625" style="354" customWidth="1"/>
    <col min="4867" max="4867" width="6" style="354" customWidth="1"/>
    <col min="4868" max="4868" width="23.5703125" style="354" customWidth="1"/>
    <col min="4869" max="4869" width="7.140625" style="354" customWidth="1"/>
    <col min="4870" max="4870" width="4.5703125" style="354" customWidth="1"/>
    <col min="4871" max="4871" width="5.42578125" style="354" customWidth="1"/>
    <col min="4872" max="4872" width="4.5703125" style="354" customWidth="1"/>
    <col min="4873" max="4873" width="5.28515625" style="354" customWidth="1"/>
    <col min="4874" max="4874" width="4.5703125" style="354" customWidth="1"/>
    <col min="4875" max="4876" width="5" style="354" customWidth="1"/>
    <col min="4877" max="4877" width="5.28515625" style="354" customWidth="1"/>
    <col min="4878" max="4878" width="4.5703125" style="354" customWidth="1"/>
    <col min="4879" max="4879" width="4.7109375" style="354" customWidth="1"/>
    <col min="4880" max="4880" width="4.28515625" style="354" customWidth="1"/>
    <col min="4881" max="4881" width="4.7109375" style="354" customWidth="1"/>
    <col min="4882" max="4883" width="4.42578125" style="354" customWidth="1"/>
    <col min="4884" max="4884" width="5.7109375" style="354" customWidth="1"/>
    <col min="4885" max="4885" width="6.5703125" style="354" customWidth="1"/>
    <col min="4886" max="4886" width="7.140625" style="354" customWidth="1"/>
    <col min="4887" max="5120" width="9.140625" style="354"/>
    <col min="5121" max="5121" width="6.7109375" style="354" customWidth="1"/>
    <col min="5122" max="5122" width="3.140625" style="354" customWidth="1"/>
    <col min="5123" max="5123" width="6" style="354" customWidth="1"/>
    <col min="5124" max="5124" width="23.5703125" style="354" customWidth="1"/>
    <col min="5125" max="5125" width="7.140625" style="354" customWidth="1"/>
    <col min="5126" max="5126" width="4.5703125" style="354" customWidth="1"/>
    <col min="5127" max="5127" width="5.42578125" style="354" customWidth="1"/>
    <col min="5128" max="5128" width="4.5703125" style="354" customWidth="1"/>
    <col min="5129" max="5129" width="5.28515625" style="354" customWidth="1"/>
    <col min="5130" max="5130" width="4.5703125" style="354" customWidth="1"/>
    <col min="5131" max="5132" width="5" style="354" customWidth="1"/>
    <col min="5133" max="5133" width="5.28515625" style="354" customWidth="1"/>
    <col min="5134" max="5134" width="4.5703125" style="354" customWidth="1"/>
    <col min="5135" max="5135" width="4.7109375" style="354" customWidth="1"/>
    <col min="5136" max="5136" width="4.28515625" style="354" customWidth="1"/>
    <col min="5137" max="5137" width="4.7109375" style="354" customWidth="1"/>
    <col min="5138" max="5139" width="4.42578125" style="354" customWidth="1"/>
    <col min="5140" max="5140" width="5.7109375" style="354" customWidth="1"/>
    <col min="5141" max="5141" width="6.5703125" style="354" customWidth="1"/>
    <col min="5142" max="5142" width="7.140625" style="354" customWidth="1"/>
    <col min="5143" max="5376" width="9.140625" style="354"/>
    <col min="5377" max="5377" width="6.7109375" style="354" customWidth="1"/>
    <col min="5378" max="5378" width="3.140625" style="354" customWidth="1"/>
    <col min="5379" max="5379" width="6" style="354" customWidth="1"/>
    <col min="5380" max="5380" width="23.5703125" style="354" customWidth="1"/>
    <col min="5381" max="5381" width="7.140625" style="354" customWidth="1"/>
    <col min="5382" max="5382" width="4.5703125" style="354" customWidth="1"/>
    <col min="5383" max="5383" width="5.42578125" style="354" customWidth="1"/>
    <col min="5384" max="5384" width="4.5703125" style="354" customWidth="1"/>
    <col min="5385" max="5385" width="5.28515625" style="354" customWidth="1"/>
    <col min="5386" max="5386" width="4.5703125" style="354" customWidth="1"/>
    <col min="5387" max="5388" width="5" style="354" customWidth="1"/>
    <col min="5389" max="5389" width="5.28515625" style="354" customWidth="1"/>
    <col min="5390" max="5390" width="4.5703125" style="354" customWidth="1"/>
    <col min="5391" max="5391" width="4.7109375" style="354" customWidth="1"/>
    <col min="5392" max="5392" width="4.28515625" style="354" customWidth="1"/>
    <col min="5393" max="5393" width="4.7109375" style="354" customWidth="1"/>
    <col min="5394" max="5395" width="4.42578125" style="354" customWidth="1"/>
    <col min="5396" max="5396" width="5.7109375" style="354" customWidth="1"/>
    <col min="5397" max="5397" width="6.5703125" style="354" customWidth="1"/>
    <col min="5398" max="5398" width="7.140625" style="354" customWidth="1"/>
    <col min="5399" max="5632" width="9.140625" style="354"/>
    <col min="5633" max="5633" width="6.7109375" style="354" customWidth="1"/>
    <col min="5634" max="5634" width="3.140625" style="354" customWidth="1"/>
    <col min="5635" max="5635" width="6" style="354" customWidth="1"/>
    <col min="5636" max="5636" width="23.5703125" style="354" customWidth="1"/>
    <col min="5637" max="5637" width="7.140625" style="354" customWidth="1"/>
    <col min="5638" max="5638" width="4.5703125" style="354" customWidth="1"/>
    <col min="5639" max="5639" width="5.42578125" style="354" customWidth="1"/>
    <col min="5640" max="5640" width="4.5703125" style="354" customWidth="1"/>
    <col min="5641" max="5641" width="5.28515625" style="354" customWidth="1"/>
    <col min="5642" max="5642" width="4.5703125" style="354" customWidth="1"/>
    <col min="5643" max="5644" width="5" style="354" customWidth="1"/>
    <col min="5645" max="5645" width="5.28515625" style="354" customWidth="1"/>
    <col min="5646" max="5646" width="4.5703125" style="354" customWidth="1"/>
    <col min="5647" max="5647" width="4.7109375" style="354" customWidth="1"/>
    <col min="5648" max="5648" width="4.28515625" style="354" customWidth="1"/>
    <col min="5649" max="5649" width="4.7109375" style="354" customWidth="1"/>
    <col min="5650" max="5651" width="4.42578125" style="354" customWidth="1"/>
    <col min="5652" max="5652" width="5.7109375" style="354" customWidth="1"/>
    <col min="5653" max="5653" width="6.5703125" style="354" customWidth="1"/>
    <col min="5654" max="5654" width="7.140625" style="354" customWidth="1"/>
    <col min="5655" max="5888" width="9.140625" style="354"/>
    <col min="5889" max="5889" width="6.7109375" style="354" customWidth="1"/>
    <col min="5890" max="5890" width="3.140625" style="354" customWidth="1"/>
    <col min="5891" max="5891" width="6" style="354" customWidth="1"/>
    <col min="5892" max="5892" width="23.5703125" style="354" customWidth="1"/>
    <col min="5893" max="5893" width="7.140625" style="354" customWidth="1"/>
    <col min="5894" max="5894" width="4.5703125" style="354" customWidth="1"/>
    <col min="5895" max="5895" width="5.42578125" style="354" customWidth="1"/>
    <col min="5896" max="5896" width="4.5703125" style="354" customWidth="1"/>
    <col min="5897" max="5897" width="5.28515625" style="354" customWidth="1"/>
    <col min="5898" max="5898" width="4.5703125" style="354" customWidth="1"/>
    <col min="5899" max="5900" width="5" style="354" customWidth="1"/>
    <col min="5901" max="5901" width="5.28515625" style="354" customWidth="1"/>
    <col min="5902" max="5902" width="4.5703125" style="354" customWidth="1"/>
    <col min="5903" max="5903" width="4.7109375" style="354" customWidth="1"/>
    <col min="5904" max="5904" width="4.28515625" style="354" customWidth="1"/>
    <col min="5905" max="5905" width="4.7109375" style="354" customWidth="1"/>
    <col min="5906" max="5907" width="4.42578125" style="354" customWidth="1"/>
    <col min="5908" max="5908" width="5.7109375" style="354" customWidth="1"/>
    <col min="5909" max="5909" width="6.5703125" style="354" customWidth="1"/>
    <col min="5910" max="5910" width="7.140625" style="354" customWidth="1"/>
    <col min="5911" max="6144" width="9.140625" style="354"/>
    <col min="6145" max="6145" width="6.7109375" style="354" customWidth="1"/>
    <col min="6146" max="6146" width="3.140625" style="354" customWidth="1"/>
    <col min="6147" max="6147" width="6" style="354" customWidth="1"/>
    <col min="6148" max="6148" width="23.5703125" style="354" customWidth="1"/>
    <col min="6149" max="6149" width="7.140625" style="354" customWidth="1"/>
    <col min="6150" max="6150" width="4.5703125" style="354" customWidth="1"/>
    <col min="6151" max="6151" width="5.42578125" style="354" customWidth="1"/>
    <col min="6152" max="6152" width="4.5703125" style="354" customWidth="1"/>
    <col min="6153" max="6153" width="5.28515625" style="354" customWidth="1"/>
    <col min="6154" max="6154" width="4.5703125" style="354" customWidth="1"/>
    <col min="6155" max="6156" width="5" style="354" customWidth="1"/>
    <col min="6157" max="6157" width="5.28515625" style="354" customWidth="1"/>
    <col min="6158" max="6158" width="4.5703125" style="354" customWidth="1"/>
    <col min="6159" max="6159" width="4.7109375" style="354" customWidth="1"/>
    <col min="6160" max="6160" width="4.28515625" style="354" customWidth="1"/>
    <col min="6161" max="6161" width="4.7109375" style="354" customWidth="1"/>
    <col min="6162" max="6163" width="4.42578125" style="354" customWidth="1"/>
    <col min="6164" max="6164" width="5.7109375" style="354" customWidth="1"/>
    <col min="6165" max="6165" width="6.5703125" style="354" customWidth="1"/>
    <col min="6166" max="6166" width="7.140625" style="354" customWidth="1"/>
    <col min="6167" max="6400" width="9.140625" style="354"/>
    <col min="6401" max="6401" width="6.7109375" style="354" customWidth="1"/>
    <col min="6402" max="6402" width="3.140625" style="354" customWidth="1"/>
    <col min="6403" max="6403" width="6" style="354" customWidth="1"/>
    <col min="6404" max="6404" width="23.5703125" style="354" customWidth="1"/>
    <col min="6405" max="6405" width="7.140625" style="354" customWidth="1"/>
    <col min="6406" max="6406" width="4.5703125" style="354" customWidth="1"/>
    <col min="6407" max="6407" width="5.42578125" style="354" customWidth="1"/>
    <col min="6408" max="6408" width="4.5703125" style="354" customWidth="1"/>
    <col min="6409" max="6409" width="5.28515625" style="354" customWidth="1"/>
    <col min="6410" max="6410" width="4.5703125" style="354" customWidth="1"/>
    <col min="6411" max="6412" width="5" style="354" customWidth="1"/>
    <col min="6413" max="6413" width="5.28515625" style="354" customWidth="1"/>
    <col min="6414" max="6414" width="4.5703125" style="354" customWidth="1"/>
    <col min="6415" max="6415" width="4.7109375" style="354" customWidth="1"/>
    <col min="6416" max="6416" width="4.28515625" style="354" customWidth="1"/>
    <col min="6417" max="6417" width="4.7109375" style="354" customWidth="1"/>
    <col min="6418" max="6419" width="4.42578125" style="354" customWidth="1"/>
    <col min="6420" max="6420" width="5.7109375" style="354" customWidth="1"/>
    <col min="6421" max="6421" width="6.5703125" style="354" customWidth="1"/>
    <col min="6422" max="6422" width="7.140625" style="354" customWidth="1"/>
    <col min="6423" max="6656" width="9.140625" style="354"/>
    <col min="6657" max="6657" width="6.7109375" style="354" customWidth="1"/>
    <col min="6658" max="6658" width="3.140625" style="354" customWidth="1"/>
    <col min="6659" max="6659" width="6" style="354" customWidth="1"/>
    <col min="6660" max="6660" width="23.5703125" style="354" customWidth="1"/>
    <col min="6661" max="6661" width="7.140625" style="354" customWidth="1"/>
    <col min="6662" max="6662" width="4.5703125" style="354" customWidth="1"/>
    <col min="6663" max="6663" width="5.42578125" style="354" customWidth="1"/>
    <col min="6664" max="6664" width="4.5703125" style="354" customWidth="1"/>
    <col min="6665" max="6665" width="5.28515625" style="354" customWidth="1"/>
    <col min="6666" max="6666" width="4.5703125" style="354" customWidth="1"/>
    <col min="6667" max="6668" width="5" style="354" customWidth="1"/>
    <col min="6669" max="6669" width="5.28515625" style="354" customWidth="1"/>
    <col min="6670" max="6670" width="4.5703125" style="354" customWidth="1"/>
    <col min="6671" max="6671" width="4.7109375" style="354" customWidth="1"/>
    <col min="6672" max="6672" width="4.28515625" style="354" customWidth="1"/>
    <col min="6673" max="6673" width="4.7109375" style="354" customWidth="1"/>
    <col min="6674" max="6675" width="4.42578125" style="354" customWidth="1"/>
    <col min="6676" max="6676" width="5.7109375" style="354" customWidth="1"/>
    <col min="6677" max="6677" width="6.5703125" style="354" customWidth="1"/>
    <col min="6678" max="6678" width="7.140625" style="354" customWidth="1"/>
    <col min="6679" max="6912" width="9.140625" style="354"/>
    <col min="6913" max="6913" width="6.7109375" style="354" customWidth="1"/>
    <col min="6914" max="6914" width="3.140625" style="354" customWidth="1"/>
    <col min="6915" max="6915" width="6" style="354" customWidth="1"/>
    <col min="6916" max="6916" width="23.5703125" style="354" customWidth="1"/>
    <col min="6917" max="6917" width="7.140625" style="354" customWidth="1"/>
    <col min="6918" max="6918" width="4.5703125" style="354" customWidth="1"/>
    <col min="6919" max="6919" width="5.42578125" style="354" customWidth="1"/>
    <col min="6920" max="6920" width="4.5703125" style="354" customWidth="1"/>
    <col min="6921" max="6921" width="5.28515625" style="354" customWidth="1"/>
    <col min="6922" max="6922" width="4.5703125" style="354" customWidth="1"/>
    <col min="6923" max="6924" width="5" style="354" customWidth="1"/>
    <col min="6925" max="6925" width="5.28515625" style="354" customWidth="1"/>
    <col min="6926" max="6926" width="4.5703125" style="354" customWidth="1"/>
    <col min="6927" max="6927" width="4.7109375" style="354" customWidth="1"/>
    <col min="6928" max="6928" width="4.28515625" style="354" customWidth="1"/>
    <col min="6929" max="6929" width="4.7109375" style="354" customWidth="1"/>
    <col min="6930" max="6931" width="4.42578125" style="354" customWidth="1"/>
    <col min="6932" max="6932" width="5.7109375" style="354" customWidth="1"/>
    <col min="6933" max="6933" width="6.5703125" style="354" customWidth="1"/>
    <col min="6934" max="6934" width="7.140625" style="354" customWidth="1"/>
    <col min="6935" max="7168" width="9.140625" style="354"/>
    <col min="7169" max="7169" width="6.7109375" style="354" customWidth="1"/>
    <col min="7170" max="7170" width="3.140625" style="354" customWidth="1"/>
    <col min="7171" max="7171" width="6" style="354" customWidth="1"/>
    <col min="7172" max="7172" width="23.5703125" style="354" customWidth="1"/>
    <col min="7173" max="7173" width="7.140625" style="354" customWidth="1"/>
    <col min="7174" max="7174" width="4.5703125" style="354" customWidth="1"/>
    <col min="7175" max="7175" width="5.42578125" style="354" customWidth="1"/>
    <col min="7176" max="7176" width="4.5703125" style="354" customWidth="1"/>
    <col min="7177" max="7177" width="5.28515625" style="354" customWidth="1"/>
    <col min="7178" max="7178" width="4.5703125" style="354" customWidth="1"/>
    <col min="7179" max="7180" width="5" style="354" customWidth="1"/>
    <col min="7181" max="7181" width="5.28515625" style="354" customWidth="1"/>
    <col min="7182" max="7182" width="4.5703125" style="354" customWidth="1"/>
    <col min="7183" max="7183" width="4.7109375" style="354" customWidth="1"/>
    <col min="7184" max="7184" width="4.28515625" style="354" customWidth="1"/>
    <col min="7185" max="7185" width="4.7109375" style="354" customWidth="1"/>
    <col min="7186" max="7187" width="4.42578125" style="354" customWidth="1"/>
    <col min="7188" max="7188" width="5.7109375" style="354" customWidth="1"/>
    <col min="7189" max="7189" width="6.5703125" style="354" customWidth="1"/>
    <col min="7190" max="7190" width="7.140625" style="354" customWidth="1"/>
    <col min="7191" max="7424" width="9.140625" style="354"/>
    <col min="7425" max="7425" width="6.7109375" style="354" customWidth="1"/>
    <col min="7426" max="7426" width="3.140625" style="354" customWidth="1"/>
    <col min="7427" max="7427" width="6" style="354" customWidth="1"/>
    <col min="7428" max="7428" width="23.5703125" style="354" customWidth="1"/>
    <col min="7429" max="7429" width="7.140625" style="354" customWidth="1"/>
    <col min="7430" max="7430" width="4.5703125" style="354" customWidth="1"/>
    <col min="7431" max="7431" width="5.42578125" style="354" customWidth="1"/>
    <col min="7432" max="7432" width="4.5703125" style="354" customWidth="1"/>
    <col min="7433" max="7433" width="5.28515625" style="354" customWidth="1"/>
    <col min="7434" max="7434" width="4.5703125" style="354" customWidth="1"/>
    <col min="7435" max="7436" width="5" style="354" customWidth="1"/>
    <col min="7437" max="7437" width="5.28515625" style="354" customWidth="1"/>
    <col min="7438" max="7438" width="4.5703125" style="354" customWidth="1"/>
    <col min="7439" max="7439" width="4.7109375" style="354" customWidth="1"/>
    <col min="7440" max="7440" width="4.28515625" style="354" customWidth="1"/>
    <col min="7441" max="7441" width="4.7109375" style="354" customWidth="1"/>
    <col min="7442" max="7443" width="4.42578125" style="354" customWidth="1"/>
    <col min="7444" max="7444" width="5.7109375" style="354" customWidth="1"/>
    <col min="7445" max="7445" width="6.5703125" style="354" customWidth="1"/>
    <col min="7446" max="7446" width="7.140625" style="354" customWidth="1"/>
    <col min="7447" max="7680" width="9.140625" style="354"/>
    <col min="7681" max="7681" width="6.7109375" style="354" customWidth="1"/>
    <col min="7682" max="7682" width="3.140625" style="354" customWidth="1"/>
    <col min="7683" max="7683" width="6" style="354" customWidth="1"/>
    <col min="7684" max="7684" width="23.5703125" style="354" customWidth="1"/>
    <col min="7685" max="7685" width="7.140625" style="354" customWidth="1"/>
    <col min="7686" max="7686" width="4.5703125" style="354" customWidth="1"/>
    <col min="7687" max="7687" width="5.42578125" style="354" customWidth="1"/>
    <col min="7688" max="7688" width="4.5703125" style="354" customWidth="1"/>
    <col min="7689" max="7689" width="5.28515625" style="354" customWidth="1"/>
    <col min="7690" max="7690" width="4.5703125" style="354" customWidth="1"/>
    <col min="7691" max="7692" width="5" style="354" customWidth="1"/>
    <col min="7693" max="7693" width="5.28515625" style="354" customWidth="1"/>
    <col min="7694" max="7694" width="4.5703125" style="354" customWidth="1"/>
    <col min="7695" max="7695" width="4.7109375" style="354" customWidth="1"/>
    <col min="7696" max="7696" width="4.28515625" style="354" customWidth="1"/>
    <col min="7697" max="7697" width="4.7109375" style="354" customWidth="1"/>
    <col min="7698" max="7699" width="4.42578125" style="354" customWidth="1"/>
    <col min="7700" max="7700" width="5.7109375" style="354" customWidth="1"/>
    <col min="7701" max="7701" width="6.5703125" style="354" customWidth="1"/>
    <col min="7702" max="7702" width="7.140625" style="354" customWidth="1"/>
    <col min="7703" max="7936" width="9.140625" style="354"/>
    <col min="7937" max="7937" width="6.7109375" style="354" customWidth="1"/>
    <col min="7938" max="7938" width="3.140625" style="354" customWidth="1"/>
    <col min="7939" max="7939" width="6" style="354" customWidth="1"/>
    <col min="7940" max="7940" width="23.5703125" style="354" customWidth="1"/>
    <col min="7941" max="7941" width="7.140625" style="354" customWidth="1"/>
    <col min="7942" max="7942" width="4.5703125" style="354" customWidth="1"/>
    <col min="7943" max="7943" width="5.42578125" style="354" customWidth="1"/>
    <col min="7944" max="7944" width="4.5703125" style="354" customWidth="1"/>
    <col min="7945" max="7945" width="5.28515625" style="354" customWidth="1"/>
    <col min="7946" max="7946" width="4.5703125" style="354" customWidth="1"/>
    <col min="7947" max="7948" width="5" style="354" customWidth="1"/>
    <col min="7949" max="7949" width="5.28515625" style="354" customWidth="1"/>
    <col min="7950" max="7950" width="4.5703125" style="354" customWidth="1"/>
    <col min="7951" max="7951" width="4.7109375" style="354" customWidth="1"/>
    <col min="7952" max="7952" width="4.28515625" style="354" customWidth="1"/>
    <col min="7953" max="7953" width="4.7109375" style="354" customWidth="1"/>
    <col min="7954" max="7955" width="4.42578125" style="354" customWidth="1"/>
    <col min="7956" max="7956" width="5.7109375" style="354" customWidth="1"/>
    <col min="7957" max="7957" width="6.5703125" style="354" customWidth="1"/>
    <col min="7958" max="7958" width="7.140625" style="354" customWidth="1"/>
    <col min="7959" max="8192" width="9.140625" style="354"/>
    <col min="8193" max="8193" width="6.7109375" style="354" customWidth="1"/>
    <col min="8194" max="8194" width="3.140625" style="354" customWidth="1"/>
    <col min="8195" max="8195" width="6" style="354" customWidth="1"/>
    <col min="8196" max="8196" width="23.5703125" style="354" customWidth="1"/>
    <col min="8197" max="8197" width="7.140625" style="354" customWidth="1"/>
    <col min="8198" max="8198" width="4.5703125" style="354" customWidth="1"/>
    <col min="8199" max="8199" width="5.42578125" style="354" customWidth="1"/>
    <col min="8200" max="8200" width="4.5703125" style="354" customWidth="1"/>
    <col min="8201" max="8201" width="5.28515625" style="354" customWidth="1"/>
    <col min="8202" max="8202" width="4.5703125" style="354" customWidth="1"/>
    <col min="8203" max="8204" width="5" style="354" customWidth="1"/>
    <col min="8205" max="8205" width="5.28515625" style="354" customWidth="1"/>
    <col min="8206" max="8206" width="4.5703125" style="354" customWidth="1"/>
    <col min="8207" max="8207" width="4.7109375" style="354" customWidth="1"/>
    <col min="8208" max="8208" width="4.28515625" style="354" customWidth="1"/>
    <col min="8209" max="8209" width="4.7109375" style="354" customWidth="1"/>
    <col min="8210" max="8211" width="4.42578125" style="354" customWidth="1"/>
    <col min="8212" max="8212" width="5.7109375" style="354" customWidth="1"/>
    <col min="8213" max="8213" width="6.5703125" style="354" customWidth="1"/>
    <col min="8214" max="8214" width="7.140625" style="354" customWidth="1"/>
    <col min="8215" max="8448" width="9.140625" style="354"/>
    <col min="8449" max="8449" width="6.7109375" style="354" customWidth="1"/>
    <col min="8450" max="8450" width="3.140625" style="354" customWidth="1"/>
    <col min="8451" max="8451" width="6" style="354" customWidth="1"/>
    <col min="8452" max="8452" width="23.5703125" style="354" customWidth="1"/>
    <col min="8453" max="8453" width="7.140625" style="354" customWidth="1"/>
    <col min="8454" max="8454" width="4.5703125" style="354" customWidth="1"/>
    <col min="8455" max="8455" width="5.42578125" style="354" customWidth="1"/>
    <col min="8456" max="8456" width="4.5703125" style="354" customWidth="1"/>
    <col min="8457" max="8457" width="5.28515625" style="354" customWidth="1"/>
    <col min="8458" max="8458" width="4.5703125" style="354" customWidth="1"/>
    <col min="8459" max="8460" width="5" style="354" customWidth="1"/>
    <col min="8461" max="8461" width="5.28515625" style="354" customWidth="1"/>
    <col min="8462" max="8462" width="4.5703125" style="354" customWidth="1"/>
    <col min="8463" max="8463" width="4.7109375" style="354" customWidth="1"/>
    <col min="8464" max="8464" width="4.28515625" style="354" customWidth="1"/>
    <col min="8465" max="8465" width="4.7109375" style="354" customWidth="1"/>
    <col min="8466" max="8467" width="4.42578125" style="354" customWidth="1"/>
    <col min="8468" max="8468" width="5.7109375" style="354" customWidth="1"/>
    <col min="8469" max="8469" width="6.5703125" style="354" customWidth="1"/>
    <col min="8470" max="8470" width="7.140625" style="354" customWidth="1"/>
    <col min="8471" max="8704" width="9.140625" style="354"/>
    <col min="8705" max="8705" width="6.7109375" style="354" customWidth="1"/>
    <col min="8706" max="8706" width="3.140625" style="354" customWidth="1"/>
    <col min="8707" max="8707" width="6" style="354" customWidth="1"/>
    <col min="8708" max="8708" width="23.5703125" style="354" customWidth="1"/>
    <col min="8709" max="8709" width="7.140625" style="354" customWidth="1"/>
    <col min="8710" max="8710" width="4.5703125" style="354" customWidth="1"/>
    <col min="8711" max="8711" width="5.42578125" style="354" customWidth="1"/>
    <col min="8712" max="8712" width="4.5703125" style="354" customWidth="1"/>
    <col min="8713" max="8713" width="5.28515625" style="354" customWidth="1"/>
    <col min="8714" max="8714" width="4.5703125" style="354" customWidth="1"/>
    <col min="8715" max="8716" width="5" style="354" customWidth="1"/>
    <col min="8717" max="8717" width="5.28515625" style="354" customWidth="1"/>
    <col min="8718" max="8718" width="4.5703125" style="354" customWidth="1"/>
    <col min="8719" max="8719" width="4.7109375" style="354" customWidth="1"/>
    <col min="8720" max="8720" width="4.28515625" style="354" customWidth="1"/>
    <col min="8721" max="8721" width="4.7109375" style="354" customWidth="1"/>
    <col min="8722" max="8723" width="4.42578125" style="354" customWidth="1"/>
    <col min="8724" max="8724" width="5.7109375" style="354" customWidth="1"/>
    <col min="8725" max="8725" width="6.5703125" style="354" customWidth="1"/>
    <col min="8726" max="8726" width="7.140625" style="354" customWidth="1"/>
    <col min="8727" max="8960" width="9.140625" style="354"/>
    <col min="8961" max="8961" width="6.7109375" style="354" customWidth="1"/>
    <col min="8962" max="8962" width="3.140625" style="354" customWidth="1"/>
    <col min="8963" max="8963" width="6" style="354" customWidth="1"/>
    <col min="8964" max="8964" width="23.5703125" style="354" customWidth="1"/>
    <col min="8965" max="8965" width="7.140625" style="354" customWidth="1"/>
    <col min="8966" max="8966" width="4.5703125" style="354" customWidth="1"/>
    <col min="8967" max="8967" width="5.42578125" style="354" customWidth="1"/>
    <col min="8968" max="8968" width="4.5703125" style="354" customWidth="1"/>
    <col min="8969" max="8969" width="5.28515625" style="354" customWidth="1"/>
    <col min="8970" max="8970" width="4.5703125" style="354" customWidth="1"/>
    <col min="8971" max="8972" width="5" style="354" customWidth="1"/>
    <col min="8973" max="8973" width="5.28515625" style="354" customWidth="1"/>
    <col min="8974" max="8974" width="4.5703125" style="354" customWidth="1"/>
    <col min="8975" max="8975" width="4.7109375" style="354" customWidth="1"/>
    <col min="8976" max="8976" width="4.28515625" style="354" customWidth="1"/>
    <col min="8977" max="8977" width="4.7109375" style="354" customWidth="1"/>
    <col min="8978" max="8979" width="4.42578125" style="354" customWidth="1"/>
    <col min="8980" max="8980" width="5.7109375" style="354" customWidth="1"/>
    <col min="8981" max="8981" width="6.5703125" style="354" customWidth="1"/>
    <col min="8982" max="8982" width="7.140625" style="354" customWidth="1"/>
    <col min="8983" max="9216" width="9.140625" style="354"/>
    <col min="9217" max="9217" width="6.7109375" style="354" customWidth="1"/>
    <col min="9218" max="9218" width="3.140625" style="354" customWidth="1"/>
    <col min="9219" max="9219" width="6" style="354" customWidth="1"/>
    <col min="9220" max="9220" width="23.5703125" style="354" customWidth="1"/>
    <col min="9221" max="9221" width="7.140625" style="354" customWidth="1"/>
    <col min="9222" max="9222" width="4.5703125" style="354" customWidth="1"/>
    <col min="9223" max="9223" width="5.42578125" style="354" customWidth="1"/>
    <col min="9224" max="9224" width="4.5703125" style="354" customWidth="1"/>
    <col min="9225" max="9225" width="5.28515625" style="354" customWidth="1"/>
    <col min="9226" max="9226" width="4.5703125" style="354" customWidth="1"/>
    <col min="9227" max="9228" width="5" style="354" customWidth="1"/>
    <col min="9229" max="9229" width="5.28515625" style="354" customWidth="1"/>
    <col min="9230" max="9230" width="4.5703125" style="354" customWidth="1"/>
    <col min="9231" max="9231" width="4.7109375" style="354" customWidth="1"/>
    <col min="9232" max="9232" width="4.28515625" style="354" customWidth="1"/>
    <col min="9233" max="9233" width="4.7109375" style="354" customWidth="1"/>
    <col min="9234" max="9235" width="4.42578125" style="354" customWidth="1"/>
    <col min="9236" max="9236" width="5.7109375" style="354" customWidth="1"/>
    <col min="9237" max="9237" width="6.5703125" style="354" customWidth="1"/>
    <col min="9238" max="9238" width="7.140625" style="354" customWidth="1"/>
    <col min="9239" max="9472" width="9.140625" style="354"/>
    <col min="9473" max="9473" width="6.7109375" style="354" customWidth="1"/>
    <col min="9474" max="9474" width="3.140625" style="354" customWidth="1"/>
    <col min="9475" max="9475" width="6" style="354" customWidth="1"/>
    <col min="9476" max="9476" width="23.5703125" style="354" customWidth="1"/>
    <col min="9477" max="9477" width="7.140625" style="354" customWidth="1"/>
    <col min="9478" max="9478" width="4.5703125" style="354" customWidth="1"/>
    <col min="9479" max="9479" width="5.42578125" style="354" customWidth="1"/>
    <col min="9480" max="9480" width="4.5703125" style="354" customWidth="1"/>
    <col min="9481" max="9481" width="5.28515625" style="354" customWidth="1"/>
    <col min="9482" max="9482" width="4.5703125" style="354" customWidth="1"/>
    <col min="9483" max="9484" width="5" style="354" customWidth="1"/>
    <col min="9485" max="9485" width="5.28515625" style="354" customWidth="1"/>
    <col min="9486" max="9486" width="4.5703125" style="354" customWidth="1"/>
    <col min="9487" max="9487" width="4.7109375" style="354" customWidth="1"/>
    <col min="9488" max="9488" width="4.28515625" style="354" customWidth="1"/>
    <col min="9489" max="9489" width="4.7109375" style="354" customWidth="1"/>
    <col min="9490" max="9491" width="4.42578125" style="354" customWidth="1"/>
    <col min="9492" max="9492" width="5.7109375" style="354" customWidth="1"/>
    <col min="9493" max="9493" width="6.5703125" style="354" customWidth="1"/>
    <col min="9494" max="9494" width="7.140625" style="354" customWidth="1"/>
    <col min="9495" max="9728" width="9.140625" style="354"/>
    <col min="9729" max="9729" width="6.7109375" style="354" customWidth="1"/>
    <col min="9730" max="9730" width="3.140625" style="354" customWidth="1"/>
    <col min="9731" max="9731" width="6" style="354" customWidth="1"/>
    <col min="9732" max="9732" width="23.5703125" style="354" customWidth="1"/>
    <col min="9733" max="9733" width="7.140625" style="354" customWidth="1"/>
    <col min="9734" max="9734" width="4.5703125" style="354" customWidth="1"/>
    <col min="9735" max="9735" width="5.42578125" style="354" customWidth="1"/>
    <col min="9736" max="9736" width="4.5703125" style="354" customWidth="1"/>
    <col min="9737" max="9737" width="5.28515625" style="354" customWidth="1"/>
    <col min="9738" max="9738" width="4.5703125" style="354" customWidth="1"/>
    <col min="9739" max="9740" width="5" style="354" customWidth="1"/>
    <col min="9741" max="9741" width="5.28515625" style="354" customWidth="1"/>
    <col min="9742" max="9742" width="4.5703125" style="354" customWidth="1"/>
    <col min="9743" max="9743" width="4.7109375" style="354" customWidth="1"/>
    <col min="9744" max="9744" width="4.28515625" style="354" customWidth="1"/>
    <col min="9745" max="9745" width="4.7109375" style="354" customWidth="1"/>
    <col min="9746" max="9747" width="4.42578125" style="354" customWidth="1"/>
    <col min="9748" max="9748" width="5.7109375" style="354" customWidth="1"/>
    <col min="9749" max="9749" width="6.5703125" style="354" customWidth="1"/>
    <col min="9750" max="9750" width="7.140625" style="354" customWidth="1"/>
    <col min="9751" max="9984" width="9.140625" style="354"/>
    <col min="9985" max="9985" width="6.7109375" style="354" customWidth="1"/>
    <col min="9986" max="9986" width="3.140625" style="354" customWidth="1"/>
    <col min="9987" max="9987" width="6" style="354" customWidth="1"/>
    <col min="9988" max="9988" width="23.5703125" style="354" customWidth="1"/>
    <col min="9989" max="9989" width="7.140625" style="354" customWidth="1"/>
    <col min="9990" max="9990" width="4.5703125" style="354" customWidth="1"/>
    <col min="9991" max="9991" width="5.42578125" style="354" customWidth="1"/>
    <col min="9992" max="9992" width="4.5703125" style="354" customWidth="1"/>
    <col min="9993" max="9993" width="5.28515625" style="354" customWidth="1"/>
    <col min="9994" max="9994" width="4.5703125" style="354" customWidth="1"/>
    <col min="9995" max="9996" width="5" style="354" customWidth="1"/>
    <col min="9997" max="9997" width="5.28515625" style="354" customWidth="1"/>
    <col min="9998" max="9998" width="4.5703125" style="354" customWidth="1"/>
    <col min="9999" max="9999" width="4.7109375" style="354" customWidth="1"/>
    <col min="10000" max="10000" width="4.28515625" style="354" customWidth="1"/>
    <col min="10001" max="10001" width="4.7109375" style="354" customWidth="1"/>
    <col min="10002" max="10003" width="4.42578125" style="354" customWidth="1"/>
    <col min="10004" max="10004" width="5.7109375" style="354" customWidth="1"/>
    <col min="10005" max="10005" width="6.5703125" style="354" customWidth="1"/>
    <col min="10006" max="10006" width="7.140625" style="354" customWidth="1"/>
    <col min="10007" max="10240" width="9.140625" style="354"/>
    <col min="10241" max="10241" width="6.7109375" style="354" customWidth="1"/>
    <col min="10242" max="10242" width="3.140625" style="354" customWidth="1"/>
    <col min="10243" max="10243" width="6" style="354" customWidth="1"/>
    <col min="10244" max="10244" width="23.5703125" style="354" customWidth="1"/>
    <col min="10245" max="10245" width="7.140625" style="354" customWidth="1"/>
    <col min="10246" max="10246" width="4.5703125" style="354" customWidth="1"/>
    <col min="10247" max="10247" width="5.42578125" style="354" customWidth="1"/>
    <col min="10248" max="10248" width="4.5703125" style="354" customWidth="1"/>
    <col min="10249" max="10249" width="5.28515625" style="354" customWidth="1"/>
    <col min="10250" max="10250" width="4.5703125" style="354" customWidth="1"/>
    <col min="10251" max="10252" width="5" style="354" customWidth="1"/>
    <col min="10253" max="10253" width="5.28515625" style="354" customWidth="1"/>
    <col min="10254" max="10254" width="4.5703125" style="354" customWidth="1"/>
    <col min="10255" max="10255" width="4.7109375" style="354" customWidth="1"/>
    <col min="10256" max="10256" width="4.28515625" style="354" customWidth="1"/>
    <col min="10257" max="10257" width="4.7109375" style="354" customWidth="1"/>
    <col min="10258" max="10259" width="4.42578125" style="354" customWidth="1"/>
    <col min="10260" max="10260" width="5.7109375" style="354" customWidth="1"/>
    <col min="10261" max="10261" width="6.5703125" style="354" customWidth="1"/>
    <col min="10262" max="10262" width="7.140625" style="354" customWidth="1"/>
    <col min="10263" max="10496" width="9.140625" style="354"/>
    <col min="10497" max="10497" width="6.7109375" style="354" customWidth="1"/>
    <col min="10498" max="10498" width="3.140625" style="354" customWidth="1"/>
    <col min="10499" max="10499" width="6" style="354" customWidth="1"/>
    <col min="10500" max="10500" width="23.5703125" style="354" customWidth="1"/>
    <col min="10501" max="10501" width="7.140625" style="354" customWidth="1"/>
    <col min="10502" max="10502" width="4.5703125" style="354" customWidth="1"/>
    <col min="10503" max="10503" width="5.42578125" style="354" customWidth="1"/>
    <col min="10504" max="10504" width="4.5703125" style="354" customWidth="1"/>
    <col min="10505" max="10505" width="5.28515625" style="354" customWidth="1"/>
    <col min="10506" max="10506" width="4.5703125" style="354" customWidth="1"/>
    <col min="10507" max="10508" width="5" style="354" customWidth="1"/>
    <col min="10509" max="10509" width="5.28515625" style="354" customWidth="1"/>
    <col min="10510" max="10510" width="4.5703125" style="354" customWidth="1"/>
    <col min="10511" max="10511" width="4.7109375" style="354" customWidth="1"/>
    <col min="10512" max="10512" width="4.28515625" style="354" customWidth="1"/>
    <col min="10513" max="10513" width="4.7109375" style="354" customWidth="1"/>
    <col min="10514" max="10515" width="4.42578125" style="354" customWidth="1"/>
    <col min="10516" max="10516" width="5.7109375" style="354" customWidth="1"/>
    <col min="10517" max="10517" width="6.5703125" style="354" customWidth="1"/>
    <col min="10518" max="10518" width="7.140625" style="354" customWidth="1"/>
    <col min="10519" max="10752" width="9.140625" style="354"/>
    <col min="10753" max="10753" width="6.7109375" style="354" customWidth="1"/>
    <col min="10754" max="10754" width="3.140625" style="354" customWidth="1"/>
    <col min="10755" max="10755" width="6" style="354" customWidth="1"/>
    <col min="10756" max="10756" width="23.5703125" style="354" customWidth="1"/>
    <col min="10757" max="10757" width="7.140625" style="354" customWidth="1"/>
    <col min="10758" max="10758" width="4.5703125" style="354" customWidth="1"/>
    <col min="10759" max="10759" width="5.42578125" style="354" customWidth="1"/>
    <col min="10760" max="10760" width="4.5703125" style="354" customWidth="1"/>
    <col min="10761" max="10761" width="5.28515625" style="354" customWidth="1"/>
    <col min="10762" max="10762" width="4.5703125" style="354" customWidth="1"/>
    <col min="10763" max="10764" width="5" style="354" customWidth="1"/>
    <col min="10765" max="10765" width="5.28515625" style="354" customWidth="1"/>
    <col min="10766" max="10766" width="4.5703125" style="354" customWidth="1"/>
    <col min="10767" max="10767" width="4.7109375" style="354" customWidth="1"/>
    <col min="10768" max="10768" width="4.28515625" style="354" customWidth="1"/>
    <col min="10769" max="10769" width="4.7109375" style="354" customWidth="1"/>
    <col min="10770" max="10771" width="4.42578125" style="354" customWidth="1"/>
    <col min="10772" max="10772" width="5.7109375" style="354" customWidth="1"/>
    <col min="10773" max="10773" width="6.5703125" style="354" customWidth="1"/>
    <col min="10774" max="10774" width="7.140625" style="354" customWidth="1"/>
    <col min="10775" max="11008" width="9.140625" style="354"/>
    <col min="11009" max="11009" width="6.7109375" style="354" customWidth="1"/>
    <col min="11010" max="11010" width="3.140625" style="354" customWidth="1"/>
    <col min="11011" max="11011" width="6" style="354" customWidth="1"/>
    <col min="11012" max="11012" width="23.5703125" style="354" customWidth="1"/>
    <col min="11013" max="11013" width="7.140625" style="354" customWidth="1"/>
    <col min="11014" max="11014" width="4.5703125" style="354" customWidth="1"/>
    <col min="11015" max="11015" width="5.42578125" style="354" customWidth="1"/>
    <col min="11016" max="11016" width="4.5703125" style="354" customWidth="1"/>
    <col min="11017" max="11017" width="5.28515625" style="354" customWidth="1"/>
    <col min="11018" max="11018" width="4.5703125" style="354" customWidth="1"/>
    <col min="11019" max="11020" width="5" style="354" customWidth="1"/>
    <col min="11021" max="11021" width="5.28515625" style="354" customWidth="1"/>
    <col min="11022" max="11022" width="4.5703125" style="354" customWidth="1"/>
    <col min="11023" max="11023" width="4.7109375" style="354" customWidth="1"/>
    <col min="11024" max="11024" width="4.28515625" style="354" customWidth="1"/>
    <col min="11025" max="11025" width="4.7109375" style="354" customWidth="1"/>
    <col min="11026" max="11027" width="4.42578125" style="354" customWidth="1"/>
    <col min="11028" max="11028" width="5.7109375" style="354" customWidth="1"/>
    <col min="11029" max="11029" width="6.5703125" style="354" customWidth="1"/>
    <col min="11030" max="11030" width="7.140625" style="354" customWidth="1"/>
    <col min="11031" max="11264" width="9.140625" style="354"/>
    <col min="11265" max="11265" width="6.7109375" style="354" customWidth="1"/>
    <col min="11266" max="11266" width="3.140625" style="354" customWidth="1"/>
    <col min="11267" max="11267" width="6" style="354" customWidth="1"/>
    <col min="11268" max="11268" width="23.5703125" style="354" customWidth="1"/>
    <col min="11269" max="11269" width="7.140625" style="354" customWidth="1"/>
    <col min="11270" max="11270" width="4.5703125" style="354" customWidth="1"/>
    <col min="11271" max="11271" width="5.42578125" style="354" customWidth="1"/>
    <col min="11272" max="11272" width="4.5703125" style="354" customWidth="1"/>
    <col min="11273" max="11273" width="5.28515625" style="354" customWidth="1"/>
    <col min="11274" max="11274" width="4.5703125" style="354" customWidth="1"/>
    <col min="11275" max="11276" width="5" style="354" customWidth="1"/>
    <col min="11277" max="11277" width="5.28515625" style="354" customWidth="1"/>
    <col min="11278" max="11278" width="4.5703125" style="354" customWidth="1"/>
    <col min="11279" max="11279" width="4.7109375" style="354" customWidth="1"/>
    <col min="11280" max="11280" width="4.28515625" style="354" customWidth="1"/>
    <col min="11281" max="11281" width="4.7109375" style="354" customWidth="1"/>
    <col min="11282" max="11283" width="4.42578125" style="354" customWidth="1"/>
    <col min="11284" max="11284" width="5.7109375" style="354" customWidth="1"/>
    <col min="11285" max="11285" width="6.5703125" style="354" customWidth="1"/>
    <col min="11286" max="11286" width="7.140625" style="354" customWidth="1"/>
    <col min="11287" max="11520" width="9.140625" style="354"/>
    <col min="11521" max="11521" width="6.7109375" style="354" customWidth="1"/>
    <col min="11522" max="11522" width="3.140625" style="354" customWidth="1"/>
    <col min="11523" max="11523" width="6" style="354" customWidth="1"/>
    <col min="11524" max="11524" width="23.5703125" style="354" customWidth="1"/>
    <col min="11525" max="11525" width="7.140625" style="354" customWidth="1"/>
    <col min="11526" max="11526" width="4.5703125" style="354" customWidth="1"/>
    <col min="11527" max="11527" width="5.42578125" style="354" customWidth="1"/>
    <col min="11528" max="11528" width="4.5703125" style="354" customWidth="1"/>
    <col min="11529" max="11529" width="5.28515625" style="354" customWidth="1"/>
    <col min="11530" max="11530" width="4.5703125" style="354" customWidth="1"/>
    <col min="11531" max="11532" width="5" style="354" customWidth="1"/>
    <col min="11533" max="11533" width="5.28515625" style="354" customWidth="1"/>
    <col min="11534" max="11534" width="4.5703125" style="354" customWidth="1"/>
    <col min="11535" max="11535" width="4.7109375" style="354" customWidth="1"/>
    <col min="11536" max="11536" width="4.28515625" style="354" customWidth="1"/>
    <col min="11537" max="11537" width="4.7109375" style="354" customWidth="1"/>
    <col min="11538" max="11539" width="4.42578125" style="354" customWidth="1"/>
    <col min="11540" max="11540" width="5.7109375" style="354" customWidth="1"/>
    <col min="11541" max="11541" width="6.5703125" style="354" customWidth="1"/>
    <col min="11542" max="11542" width="7.140625" style="354" customWidth="1"/>
    <col min="11543" max="11776" width="9.140625" style="354"/>
    <col min="11777" max="11777" width="6.7109375" style="354" customWidth="1"/>
    <col min="11778" max="11778" width="3.140625" style="354" customWidth="1"/>
    <col min="11779" max="11779" width="6" style="354" customWidth="1"/>
    <col min="11780" max="11780" width="23.5703125" style="354" customWidth="1"/>
    <col min="11781" max="11781" width="7.140625" style="354" customWidth="1"/>
    <col min="11782" max="11782" width="4.5703125" style="354" customWidth="1"/>
    <col min="11783" max="11783" width="5.42578125" style="354" customWidth="1"/>
    <col min="11784" max="11784" width="4.5703125" style="354" customWidth="1"/>
    <col min="11785" max="11785" width="5.28515625" style="354" customWidth="1"/>
    <col min="11786" max="11786" width="4.5703125" style="354" customWidth="1"/>
    <col min="11787" max="11788" width="5" style="354" customWidth="1"/>
    <col min="11789" max="11789" width="5.28515625" style="354" customWidth="1"/>
    <col min="11790" max="11790" width="4.5703125" style="354" customWidth="1"/>
    <col min="11791" max="11791" width="4.7109375" style="354" customWidth="1"/>
    <col min="11792" max="11792" width="4.28515625" style="354" customWidth="1"/>
    <col min="11793" max="11793" width="4.7109375" style="354" customWidth="1"/>
    <col min="11794" max="11795" width="4.42578125" style="354" customWidth="1"/>
    <col min="11796" max="11796" width="5.7109375" style="354" customWidth="1"/>
    <col min="11797" max="11797" width="6.5703125" style="354" customWidth="1"/>
    <col min="11798" max="11798" width="7.140625" style="354" customWidth="1"/>
    <col min="11799" max="12032" width="9.140625" style="354"/>
    <col min="12033" max="12033" width="6.7109375" style="354" customWidth="1"/>
    <col min="12034" max="12034" width="3.140625" style="354" customWidth="1"/>
    <col min="12035" max="12035" width="6" style="354" customWidth="1"/>
    <col min="12036" max="12036" width="23.5703125" style="354" customWidth="1"/>
    <col min="12037" max="12037" width="7.140625" style="354" customWidth="1"/>
    <col min="12038" max="12038" width="4.5703125" style="354" customWidth="1"/>
    <col min="12039" max="12039" width="5.42578125" style="354" customWidth="1"/>
    <col min="12040" max="12040" width="4.5703125" style="354" customWidth="1"/>
    <col min="12041" max="12041" width="5.28515625" style="354" customWidth="1"/>
    <col min="12042" max="12042" width="4.5703125" style="354" customWidth="1"/>
    <col min="12043" max="12044" width="5" style="354" customWidth="1"/>
    <col min="12045" max="12045" width="5.28515625" style="354" customWidth="1"/>
    <col min="12046" max="12046" width="4.5703125" style="354" customWidth="1"/>
    <col min="12047" max="12047" width="4.7109375" style="354" customWidth="1"/>
    <col min="12048" max="12048" width="4.28515625" style="354" customWidth="1"/>
    <col min="12049" max="12049" width="4.7109375" style="354" customWidth="1"/>
    <col min="12050" max="12051" width="4.42578125" style="354" customWidth="1"/>
    <col min="12052" max="12052" width="5.7109375" style="354" customWidth="1"/>
    <col min="12053" max="12053" width="6.5703125" style="354" customWidth="1"/>
    <col min="12054" max="12054" width="7.140625" style="354" customWidth="1"/>
    <col min="12055" max="12288" width="9.140625" style="354"/>
    <col min="12289" max="12289" width="6.7109375" style="354" customWidth="1"/>
    <col min="12290" max="12290" width="3.140625" style="354" customWidth="1"/>
    <col min="12291" max="12291" width="6" style="354" customWidth="1"/>
    <col min="12292" max="12292" width="23.5703125" style="354" customWidth="1"/>
    <col min="12293" max="12293" width="7.140625" style="354" customWidth="1"/>
    <col min="12294" max="12294" width="4.5703125" style="354" customWidth="1"/>
    <col min="12295" max="12295" width="5.42578125" style="354" customWidth="1"/>
    <col min="12296" max="12296" width="4.5703125" style="354" customWidth="1"/>
    <col min="12297" max="12297" width="5.28515625" style="354" customWidth="1"/>
    <col min="12298" max="12298" width="4.5703125" style="354" customWidth="1"/>
    <col min="12299" max="12300" width="5" style="354" customWidth="1"/>
    <col min="12301" max="12301" width="5.28515625" style="354" customWidth="1"/>
    <col min="12302" max="12302" width="4.5703125" style="354" customWidth="1"/>
    <col min="12303" max="12303" width="4.7109375" style="354" customWidth="1"/>
    <col min="12304" max="12304" width="4.28515625" style="354" customWidth="1"/>
    <col min="12305" max="12305" width="4.7109375" style="354" customWidth="1"/>
    <col min="12306" max="12307" width="4.42578125" style="354" customWidth="1"/>
    <col min="12308" max="12308" width="5.7109375" style="354" customWidth="1"/>
    <col min="12309" max="12309" width="6.5703125" style="354" customWidth="1"/>
    <col min="12310" max="12310" width="7.140625" style="354" customWidth="1"/>
    <col min="12311" max="12544" width="9.140625" style="354"/>
    <col min="12545" max="12545" width="6.7109375" style="354" customWidth="1"/>
    <col min="12546" max="12546" width="3.140625" style="354" customWidth="1"/>
    <col min="12547" max="12547" width="6" style="354" customWidth="1"/>
    <col min="12548" max="12548" width="23.5703125" style="354" customWidth="1"/>
    <col min="12549" max="12549" width="7.140625" style="354" customWidth="1"/>
    <col min="12550" max="12550" width="4.5703125" style="354" customWidth="1"/>
    <col min="12551" max="12551" width="5.42578125" style="354" customWidth="1"/>
    <col min="12552" max="12552" width="4.5703125" style="354" customWidth="1"/>
    <col min="12553" max="12553" width="5.28515625" style="354" customWidth="1"/>
    <col min="12554" max="12554" width="4.5703125" style="354" customWidth="1"/>
    <col min="12555" max="12556" width="5" style="354" customWidth="1"/>
    <col min="12557" max="12557" width="5.28515625" style="354" customWidth="1"/>
    <col min="12558" max="12558" width="4.5703125" style="354" customWidth="1"/>
    <col min="12559" max="12559" width="4.7109375" style="354" customWidth="1"/>
    <col min="12560" max="12560" width="4.28515625" style="354" customWidth="1"/>
    <col min="12561" max="12561" width="4.7109375" style="354" customWidth="1"/>
    <col min="12562" max="12563" width="4.42578125" style="354" customWidth="1"/>
    <col min="12564" max="12564" width="5.7109375" style="354" customWidth="1"/>
    <col min="12565" max="12565" width="6.5703125" style="354" customWidth="1"/>
    <col min="12566" max="12566" width="7.140625" style="354" customWidth="1"/>
    <col min="12567" max="12800" width="9.140625" style="354"/>
    <col min="12801" max="12801" width="6.7109375" style="354" customWidth="1"/>
    <col min="12802" max="12802" width="3.140625" style="354" customWidth="1"/>
    <col min="12803" max="12803" width="6" style="354" customWidth="1"/>
    <col min="12804" max="12804" width="23.5703125" style="354" customWidth="1"/>
    <col min="12805" max="12805" width="7.140625" style="354" customWidth="1"/>
    <col min="12806" max="12806" width="4.5703125" style="354" customWidth="1"/>
    <col min="12807" max="12807" width="5.42578125" style="354" customWidth="1"/>
    <col min="12808" max="12808" width="4.5703125" style="354" customWidth="1"/>
    <col min="12809" max="12809" width="5.28515625" style="354" customWidth="1"/>
    <col min="12810" max="12810" width="4.5703125" style="354" customWidth="1"/>
    <col min="12811" max="12812" width="5" style="354" customWidth="1"/>
    <col min="12813" max="12813" width="5.28515625" style="354" customWidth="1"/>
    <col min="12814" max="12814" width="4.5703125" style="354" customWidth="1"/>
    <col min="12815" max="12815" width="4.7109375" style="354" customWidth="1"/>
    <col min="12816" max="12816" width="4.28515625" style="354" customWidth="1"/>
    <col min="12817" max="12817" width="4.7109375" style="354" customWidth="1"/>
    <col min="12818" max="12819" width="4.42578125" style="354" customWidth="1"/>
    <col min="12820" max="12820" width="5.7109375" style="354" customWidth="1"/>
    <col min="12821" max="12821" width="6.5703125" style="354" customWidth="1"/>
    <col min="12822" max="12822" width="7.140625" style="354" customWidth="1"/>
    <col min="12823" max="13056" width="9.140625" style="354"/>
    <col min="13057" max="13057" width="6.7109375" style="354" customWidth="1"/>
    <col min="13058" max="13058" width="3.140625" style="354" customWidth="1"/>
    <col min="13059" max="13059" width="6" style="354" customWidth="1"/>
    <col min="13060" max="13060" width="23.5703125" style="354" customWidth="1"/>
    <col min="13061" max="13061" width="7.140625" style="354" customWidth="1"/>
    <col min="13062" max="13062" width="4.5703125" style="354" customWidth="1"/>
    <col min="13063" max="13063" width="5.42578125" style="354" customWidth="1"/>
    <col min="13064" max="13064" width="4.5703125" style="354" customWidth="1"/>
    <col min="13065" max="13065" width="5.28515625" style="354" customWidth="1"/>
    <col min="13066" max="13066" width="4.5703125" style="354" customWidth="1"/>
    <col min="13067" max="13068" width="5" style="354" customWidth="1"/>
    <col min="13069" max="13069" width="5.28515625" style="354" customWidth="1"/>
    <col min="13070" max="13070" width="4.5703125" style="354" customWidth="1"/>
    <col min="13071" max="13071" width="4.7109375" style="354" customWidth="1"/>
    <col min="13072" max="13072" width="4.28515625" style="354" customWidth="1"/>
    <col min="13073" max="13073" width="4.7109375" style="354" customWidth="1"/>
    <col min="13074" max="13075" width="4.42578125" style="354" customWidth="1"/>
    <col min="13076" max="13076" width="5.7109375" style="354" customWidth="1"/>
    <col min="13077" max="13077" width="6.5703125" style="354" customWidth="1"/>
    <col min="13078" max="13078" width="7.140625" style="354" customWidth="1"/>
    <col min="13079" max="13312" width="9.140625" style="354"/>
    <col min="13313" max="13313" width="6.7109375" style="354" customWidth="1"/>
    <col min="13314" max="13314" width="3.140625" style="354" customWidth="1"/>
    <col min="13315" max="13315" width="6" style="354" customWidth="1"/>
    <col min="13316" max="13316" width="23.5703125" style="354" customWidth="1"/>
    <col min="13317" max="13317" width="7.140625" style="354" customWidth="1"/>
    <col min="13318" max="13318" width="4.5703125" style="354" customWidth="1"/>
    <col min="13319" max="13319" width="5.42578125" style="354" customWidth="1"/>
    <col min="13320" max="13320" width="4.5703125" style="354" customWidth="1"/>
    <col min="13321" max="13321" width="5.28515625" style="354" customWidth="1"/>
    <col min="13322" max="13322" width="4.5703125" style="354" customWidth="1"/>
    <col min="13323" max="13324" width="5" style="354" customWidth="1"/>
    <col min="13325" max="13325" width="5.28515625" style="354" customWidth="1"/>
    <col min="13326" max="13326" width="4.5703125" style="354" customWidth="1"/>
    <col min="13327" max="13327" width="4.7109375" style="354" customWidth="1"/>
    <col min="13328" max="13328" width="4.28515625" style="354" customWidth="1"/>
    <col min="13329" max="13329" width="4.7109375" style="354" customWidth="1"/>
    <col min="13330" max="13331" width="4.42578125" style="354" customWidth="1"/>
    <col min="13332" max="13332" width="5.7109375" style="354" customWidth="1"/>
    <col min="13333" max="13333" width="6.5703125" style="354" customWidth="1"/>
    <col min="13334" max="13334" width="7.140625" style="354" customWidth="1"/>
    <col min="13335" max="13568" width="9.140625" style="354"/>
    <col min="13569" max="13569" width="6.7109375" style="354" customWidth="1"/>
    <col min="13570" max="13570" width="3.140625" style="354" customWidth="1"/>
    <col min="13571" max="13571" width="6" style="354" customWidth="1"/>
    <col min="13572" max="13572" width="23.5703125" style="354" customWidth="1"/>
    <col min="13573" max="13573" width="7.140625" style="354" customWidth="1"/>
    <col min="13574" max="13574" width="4.5703125" style="354" customWidth="1"/>
    <col min="13575" max="13575" width="5.42578125" style="354" customWidth="1"/>
    <col min="13576" max="13576" width="4.5703125" style="354" customWidth="1"/>
    <col min="13577" max="13577" width="5.28515625" style="354" customWidth="1"/>
    <col min="13578" max="13578" width="4.5703125" style="354" customWidth="1"/>
    <col min="13579" max="13580" width="5" style="354" customWidth="1"/>
    <col min="13581" max="13581" width="5.28515625" style="354" customWidth="1"/>
    <col min="13582" max="13582" width="4.5703125" style="354" customWidth="1"/>
    <col min="13583" max="13583" width="4.7109375" style="354" customWidth="1"/>
    <col min="13584" max="13584" width="4.28515625" style="354" customWidth="1"/>
    <col min="13585" max="13585" width="4.7109375" style="354" customWidth="1"/>
    <col min="13586" max="13587" width="4.42578125" style="354" customWidth="1"/>
    <col min="13588" max="13588" width="5.7109375" style="354" customWidth="1"/>
    <col min="13589" max="13589" width="6.5703125" style="354" customWidth="1"/>
    <col min="13590" max="13590" width="7.140625" style="354" customWidth="1"/>
    <col min="13591" max="13824" width="9.140625" style="354"/>
    <col min="13825" max="13825" width="6.7109375" style="354" customWidth="1"/>
    <col min="13826" max="13826" width="3.140625" style="354" customWidth="1"/>
    <col min="13827" max="13827" width="6" style="354" customWidth="1"/>
    <col min="13828" max="13828" width="23.5703125" style="354" customWidth="1"/>
    <col min="13829" max="13829" width="7.140625" style="354" customWidth="1"/>
    <col min="13830" max="13830" width="4.5703125" style="354" customWidth="1"/>
    <col min="13831" max="13831" width="5.42578125" style="354" customWidth="1"/>
    <col min="13832" max="13832" width="4.5703125" style="354" customWidth="1"/>
    <col min="13833" max="13833" width="5.28515625" style="354" customWidth="1"/>
    <col min="13834" max="13834" width="4.5703125" style="354" customWidth="1"/>
    <col min="13835" max="13836" width="5" style="354" customWidth="1"/>
    <col min="13837" max="13837" width="5.28515625" style="354" customWidth="1"/>
    <col min="13838" max="13838" width="4.5703125" style="354" customWidth="1"/>
    <col min="13839" max="13839" width="4.7109375" style="354" customWidth="1"/>
    <col min="13840" max="13840" width="4.28515625" style="354" customWidth="1"/>
    <col min="13841" max="13841" width="4.7109375" style="354" customWidth="1"/>
    <col min="13842" max="13843" width="4.42578125" style="354" customWidth="1"/>
    <col min="13844" max="13844" width="5.7109375" style="354" customWidth="1"/>
    <col min="13845" max="13845" width="6.5703125" style="354" customWidth="1"/>
    <col min="13846" max="13846" width="7.140625" style="354" customWidth="1"/>
    <col min="13847" max="14080" width="9.140625" style="354"/>
    <col min="14081" max="14081" width="6.7109375" style="354" customWidth="1"/>
    <col min="14082" max="14082" width="3.140625" style="354" customWidth="1"/>
    <col min="14083" max="14083" width="6" style="354" customWidth="1"/>
    <col min="14084" max="14084" width="23.5703125" style="354" customWidth="1"/>
    <col min="14085" max="14085" width="7.140625" style="354" customWidth="1"/>
    <col min="14086" max="14086" width="4.5703125" style="354" customWidth="1"/>
    <col min="14087" max="14087" width="5.42578125" style="354" customWidth="1"/>
    <col min="14088" max="14088" width="4.5703125" style="354" customWidth="1"/>
    <col min="14089" max="14089" width="5.28515625" style="354" customWidth="1"/>
    <col min="14090" max="14090" width="4.5703125" style="354" customWidth="1"/>
    <col min="14091" max="14092" width="5" style="354" customWidth="1"/>
    <col min="14093" max="14093" width="5.28515625" style="354" customWidth="1"/>
    <col min="14094" max="14094" width="4.5703125" style="354" customWidth="1"/>
    <col min="14095" max="14095" width="4.7109375" style="354" customWidth="1"/>
    <col min="14096" max="14096" width="4.28515625" style="354" customWidth="1"/>
    <col min="14097" max="14097" width="4.7109375" style="354" customWidth="1"/>
    <col min="14098" max="14099" width="4.42578125" style="354" customWidth="1"/>
    <col min="14100" max="14100" width="5.7109375" style="354" customWidth="1"/>
    <col min="14101" max="14101" width="6.5703125" style="354" customWidth="1"/>
    <col min="14102" max="14102" width="7.140625" style="354" customWidth="1"/>
    <col min="14103" max="14336" width="9.140625" style="354"/>
    <col min="14337" max="14337" width="6.7109375" style="354" customWidth="1"/>
    <col min="14338" max="14338" width="3.140625" style="354" customWidth="1"/>
    <col min="14339" max="14339" width="6" style="354" customWidth="1"/>
    <col min="14340" max="14340" width="23.5703125" style="354" customWidth="1"/>
    <col min="14341" max="14341" width="7.140625" style="354" customWidth="1"/>
    <col min="14342" max="14342" width="4.5703125" style="354" customWidth="1"/>
    <col min="14343" max="14343" width="5.42578125" style="354" customWidth="1"/>
    <col min="14344" max="14344" width="4.5703125" style="354" customWidth="1"/>
    <col min="14345" max="14345" width="5.28515625" style="354" customWidth="1"/>
    <col min="14346" max="14346" width="4.5703125" style="354" customWidth="1"/>
    <col min="14347" max="14348" width="5" style="354" customWidth="1"/>
    <col min="14349" max="14349" width="5.28515625" style="354" customWidth="1"/>
    <col min="14350" max="14350" width="4.5703125" style="354" customWidth="1"/>
    <col min="14351" max="14351" width="4.7109375" style="354" customWidth="1"/>
    <col min="14352" max="14352" width="4.28515625" style="354" customWidth="1"/>
    <col min="14353" max="14353" width="4.7109375" style="354" customWidth="1"/>
    <col min="14354" max="14355" width="4.42578125" style="354" customWidth="1"/>
    <col min="14356" max="14356" width="5.7109375" style="354" customWidth="1"/>
    <col min="14357" max="14357" width="6.5703125" style="354" customWidth="1"/>
    <col min="14358" max="14358" width="7.140625" style="354" customWidth="1"/>
    <col min="14359" max="14592" width="9.140625" style="354"/>
    <col min="14593" max="14593" width="6.7109375" style="354" customWidth="1"/>
    <col min="14594" max="14594" width="3.140625" style="354" customWidth="1"/>
    <col min="14595" max="14595" width="6" style="354" customWidth="1"/>
    <col min="14596" max="14596" width="23.5703125" style="354" customWidth="1"/>
    <col min="14597" max="14597" width="7.140625" style="354" customWidth="1"/>
    <col min="14598" max="14598" width="4.5703125" style="354" customWidth="1"/>
    <col min="14599" max="14599" width="5.42578125" style="354" customWidth="1"/>
    <col min="14600" max="14600" width="4.5703125" style="354" customWidth="1"/>
    <col min="14601" max="14601" width="5.28515625" style="354" customWidth="1"/>
    <col min="14602" max="14602" width="4.5703125" style="354" customWidth="1"/>
    <col min="14603" max="14604" width="5" style="354" customWidth="1"/>
    <col min="14605" max="14605" width="5.28515625" style="354" customWidth="1"/>
    <col min="14606" max="14606" width="4.5703125" style="354" customWidth="1"/>
    <col min="14607" max="14607" width="4.7109375" style="354" customWidth="1"/>
    <col min="14608" max="14608" width="4.28515625" style="354" customWidth="1"/>
    <col min="14609" max="14609" width="4.7109375" style="354" customWidth="1"/>
    <col min="14610" max="14611" width="4.42578125" style="354" customWidth="1"/>
    <col min="14612" max="14612" width="5.7109375" style="354" customWidth="1"/>
    <col min="14613" max="14613" width="6.5703125" style="354" customWidth="1"/>
    <col min="14614" max="14614" width="7.140625" style="354" customWidth="1"/>
    <col min="14615" max="14848" width="9.140625" style="354"/>
    <col min="14849" max="14849" width="6.7109375" style="354" customWidth="1"/>
    <col min="14850" max="14850" width="3.140625" style="354" customWidth="1"/>
    <col min="14851" max="14851" width="6" style="354" customWidth="1"/>
    <col min="14852" max="14852" width="23.5703125" style="354" customWidth="1"/>
    <col min="14853" max="14853" width="7.140625" style="354" customWidth="1"/>
    <col min="14854" max="14854" width="4.5703125" style="354" customWidth="1"/>
    <col min="14855" max="14855" width="5.42578125" style="354" customWidth="1"/>
    <col min="14856" max="14856" width="4.5703125" style="354" customWidth="1"/>
    <col min="14857" max="14857" width="5.28515625" style="354" customWidth="1"/>
    <col min="14858" max="14858" width="4.5703125" style="354" customWidth="1"/>
    <col min="14859" max="14860" width="5" style="354" customWidth="1"/>
    <col min="14861" max="14861" width="5.28515625" style="354" customWidth="1"/>
    <col min="14862" max="14862" width="4.5703125" style="354" customWidth="1"/>
    <col min="14863" max="14863" width="4.7109375" style="354" customWidth="1"/>
    <col min="14864" max="14864" width="4.28515625" style="354" customWidth="1"/>
    <col min="14865" max="14865" width="4.7109375" style="354" customWidth="1"/>
    <col min="14866" max="14867" width="4.42578125" style="354" customWidth="1"/>
    <col min="14868" max="14868" width="5.7109375" style="354" customWidth="1"/>
    <col min="14869" max="14869" width="6.5703125" style="354" customWidth="1"/>
    <col min="14870" max="14870" width="7.140625" style="354" customWidth="1"/>
    <col min="14871" max="15104" width="9.140625" style="354"/>
    <col min="15105" max="15105" width="6.7109375" style="354" customWidth="1"/>
    <col min="15106" max="15106" width="3.140625" style="354" customWidth="1"/>
    <col min="15107" max="15107" width="6" style="354" customWidth="1"/>
    <col min="15108" max="15108" width="23.5703125" style="354" customWidth="1"/>
    <col min="15109" max="15109" width="7.140625" style="354" customWidth="1"/>
    <col min="15110" max="15110" width="4.5703125" style="354" customWidth="1"/>
    <col min="15111" max="15111" width="5.42578125" style="354" customWidth="1"/>
    <col min="15112" max="15112" width="4.5703125" style="354" customWidth="1"/>
    <col min="15113" max="15113" width="5.28515625" style="354" customWidth="1"/>
    <col min="15114" max="15114" width="4.5703125" style="354" customWidth="1"/>
    <col min="15115" max="15116" width="5" style="354" customWidth="1"/>
    <col min="15117" max="15117" width="5.28515625" style="354" customWidth="1"/>
    <col min="15118" max="15118" width="4.5703125" style="354" customWidth="1"/>
    <col min="15119" max="15119" width="4.7109375" style="354" customWidth="1"/>
    <col min="15120" max="15120" width="4.28515625" style="354" customWidth="1"/>
    <col min="15121" max="15121" width="4.7109375" style="354" customWidth="1"/>
    <col min="15122" max="15123" width="4.42578125" style="354" customWidth="1"/>
    <col min="15124" max="15124" width="5.7109375" style="354" customWidth="1"/>
    <col min="15125" max="15125" width="6.5703125" style="354" customWidth="1"/>
    <col min="15126" max="15126" width="7.140625" style="354" customWidth="1"/>
    <col min="15127" max="15360" width="9.140625" style="354"/>
    <col min="15361" max="15361" width="6.7109375" style="354" customWidth="1"/>
    <col min="15362" max="15362" width="3.140625" style="354" customWidth="1"/>
    <col min="15363" max="15363" width="6" style="354" customWidth="1"/>
    <col min="15364" max="15364" width="23.5703125" style="354" customWidth="1"/>
    <col min="15365" max="15365" width="7.140625" style="354" customWidth="1"/>
    <col min="15366" max="15366" width="4.5703125" style="354" customWidth="1"/>
    <col min="15367" max="15367" width="5.42578125" style="354" customWidth="1"/>
    <col min="15368" max="15368" width="4.5703125" style="354" customWidth="1"/>
    <col min="15369" max="15369" width="5.28515625" style="354" customWidth="1"/>
    <col min="15370" max="15370" width="4.5703125" style="354" customWidth="1"/>
    <col min="15371" max="15372" width="5" style="354" customWidth="1"/>
    <col min="15373" max="15373" width="5.28515625" style="354" customWidth="1"/>
    <col min="15374" max="15374" width="4.5703125" style="354" customWidth="1"/>
    <col min="15375" max="15375" width="4.7109375" style="354" customWidth="1"/>
    <col min="15376" max="15376" width="4.28515625" style="354" customWidth="1"/>
    <col min="15377" max="15377" width="4.7109375" style="354" customWidth="1"/>
    <col min="15378" max="15379" width="4.42578125" style="354" customWidth="1"/>
    <col min="15380" max="15380" width="5.7109375" style="354" customWidth="1"/>
    <col min="15381" max="15381" width="6.5703125" style="354" customWidth="1"/>
    <col min="15382" max="15382" width="7.140625" style="354" customWidth="1"/>
    <col min="15383" max="15616" width="9.140625" style="354"/>
    <col min="15617" max="15617" width="6.7109375" style="354" customWidth="1"/>
    <col min="15618" max="15618" width="3.140625" style="354" customWidth="1"/>
    <col min="15619" max="15619" width="6" style="354" customWidth="1"/>
    <col min="15620" max="15620" width="23.5703125" style="354" customWidth="1"/>
    <col min="15621" max="15621" width="7.140625" style="354" customWidth="1"/>
    <col min="15622" max="15622" width="4.5703125" style="354" customWidth="1"/>
    <col min="15623" max="15623" width="5.42578125" style="354" customWidth="1"/>
    <col min="15624" max="15624" width="4.5703125" style="354" customWidth="1"/>
    <col min="15625" max="15625" width="5.28515625" style="354" customWidth="1"/>
    <col min="15626" max="15626" width="4.5703125" style="354" customWidth="1"/>
    <col min="15627" max="15628" width="5" style="354" customWidth="1"/>
    <col min="15629" max="15629" width="5.28515625" style="354" customWidth="1"/>
    <col min="15630" max="15630" width="4.5703125" style="354" customWidth="1"/>
    <col min="15631" max="15631" width="4.7109375" style="354" customWidth="1"/>
    <col min="15632" max="15632" width="4.28515625" style="354" customWidth="1"/>
    <col min="15633" max="15633" width="4.7109375" style="354" customWidth="1"/>
    <col min="15634" max="15635" width="4.42578125" style="354" customWidth="1"/>
    <col min="15636" max="15636" width="5.7109375" style="354" customWidth="1"/>
    <col min="15637" max="15637" width="6.5703125" style="354" customWidth="1"/>
    <col min="15638" max="15638" width="7.140625" style="354" customWidth="1"/>
    <col min="15639" max="15872" width="9.140625" style="354"/>
    <col min="15873" max="15873" width="6.7109375" style="354" customWidth="1"/>
    <col min="15874" max="15874" width="3.140625" style="354" customWidth="1"/>
    <col min="15875" max="15875" width="6" style="354" customWidth="1"/>
    <col min="15876" max="15876" width="23.5703125" style="354" customWidth="1"/>
    <col min="15877" max="15877" width="7.140625" style="354" customWidth="1"/>
    <col min="15878" max="15878" width="4.5703125" style="354" customWidth="1"/>
    <col min="15879" max="15879" width="5.42578125" style="354" customWidth="1"/>
    <col min="15880" max="15880" width="4.5703125" style="354" customWidth="1"/>
    <col min="15881" max="15881" width="5.28515625" style="354" customWidth="1"/>
    <col min="15882" max="15882" width="4.5703125" style="354" customWidth="1"/>
    <col min="15883" max="15884" width="5" style="354" customWidth="1"/>
    <col min="15885" max="15885" width="5.28515625" style="354" customWidth="1"/>
    <col min="15886" max="15886" width="4.5703125" style="354" customWidth="1"/>
    <col min="15887" max="15887" width="4.7109375" style="354" customWidth="1"/>
    <col min="15888" max="15888" width="4.28515625" style="354" customWidth="1"/>
    <col min="15889" max="15889" width="4.7109375" style="354" customWidth="1"/>
    <col min="15890" max="15891" width="4.42578125" style="354" customWidth="1"/>
    <col min="15892" max="15892" width="5.7109375" style="354" customWidth="1"/>
    <col min="15893" max="15893" width="6.5703125" style="354" customWidth="1"/>
    <col min="15894" max="15894" width="7.140625" style="354" customWidth="1"/>
    <col min="15895" max="16128" width="9.140625" style="354"/>
    <col min="16129" max="16129" width="6.7109375" style="354" customWidth="1"/>
    <col min="16130" max="16130" width="3.140625" style="354" customWidth="1"/>
    <col min="16131" max="16131" width="6" style="354" customWidth="1"/>
    <col min="16132" max="16132" width="23.5703125" style="354" customWidth="1"/>
    <col min="16133" max="16133" width="7.140625" style="354" customWidth="1"/>
    <col min="16134" max="16134" width="4.5703125" style="354" customWidth="1"/>
    <col min="16135" max="16135" width="5.42578125" style="354" customWidth="1"/>
    <col min="16136" max="16136" width="4.5703125" style="354" customWidth="1"/>
    <col min="16137" max="16137" width="5.28515625" style="354" customWidth="1"/>
    <col min="16138" max="16138" width="4.5703125" style="354" customWidth="1"/>
    <col min="16139" max="16140" width="5" style="354" customWidth="1"/>
    <col min="16141" max="16141" width="5.28515625" style="354" customWidth="1"/>
    <col min="16142" max="16142" width="4.5703125" style="354" customWidth="1"/>
    <col min="16143" max="16143" width="4.7109375" style="354" customWidth="1"/>
    <col min="16144" max="16144" width="4.28515625" style="354" customWidth="1"/>
    <col min="16145" max="16145" width="4.7109375" style="354" customWidth="1"/>
    <col min="16146" max="16147" width="4.42578125" style="354" customWidth="1"/>
    <col min="16148" max="16148" width="5.7109375" style="354" customWidth="1"/>
    <col min="16149" max="16149" width="6.5703125" style="354" customWidth="1"/>
    <col min="16150" max="16150" width="7.140625" style="354" customWidth="1"/>
    <col min="16151" max="16384" width="9.140625" style="354"/>
  </cols>
  <sheetData>
    <row r="1" spans="1:22" ht="26.25" customHeight="1" x14ac:dyDescent="0.25">
      <c r="A1" s="445" t="s">
        <v>629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</row>
    <row r="2" spans="1:22" x14ac:dyDescent="0.25">
      <c r="A2" s="354" t="s">
        <v>214</v>
      </c>
    </row>
    <row r="3" spans="1:22" ht="90" customHeight="1" x14ac:dyDescent="0.25">
      <c r="A3" s="447" t="s">
        <v>35</v>
      </c>
      <c r="B3" s="447" t="s">
        <v>129</v>
      </c>
      <c r="C3" s="447" t="s">
        <v>215</v>
      </c>
      <c r="D3" s="462" t="s">
        <v>216</v>
      </c>
      <c r="E3" s="449" t="s">
        <v>217</v>
      </c>
      <c r="F3" s="449"/>
      <c r="G3" s="449" t="s">
        <v>218</v>
      </c>
      <c r="H3" s="449"/>
      <c r="I3" s="449" t="s">
        <v>219</v>
      </c>
      <c r="J3" s="449"/>
      <c r="K3" s="449" t="s">
        <v>220</v>
      </c>
      <c r="L3" s="449"/>
      <c r="M3" s="449" t="s">
        <v>221</v>
      </c>
      <c r="N3" s="449"/>
      <c r="O3" s="449" t="s">
        <v>222</v>
      </c>
      <c r="P3" s="449"/>
      <c r="Q3" s="449" t="s">
        <v>34</v>
      </c>
      <c r="R3" s="449"/>
      <c r="S3" s="450" t="s">
        <v>223</v>
      </c>
      <c r="T3" s="450"/>
      <c r="U3" s="451" t="s">
        <v>224</v>
      </c>
      <c r="V3" s="451"/>
    </row>
    <row r="4" spans="1:22" ht="38.25" customHeight="1" x14ac:dyDescent="0.2">
      <c r="A4" s="447"/>
      <c r="B4" s="447"/>
      <c r="C4" s="447"/>
      <c r="D4" s="463"/>
      <c r="E4" s="323" t="s">
        <v>34</v>
      </c>
      <c r="F4" s="324" t="s">
        <v>168</v>
      </c>
      <c r="G4" s="323" t="s">
        <v>34</v>
      </c>
      <c r="H4" s="324" t="s">
        <v>168</v>
      </c>
      <c r="I4" s="323" t="s">
        <v>34</v>
      </c>
      <c r="J4" s="324" t="s">
        <v>168</v>
      </c>
      <c r="K4" s="323" t="s">
        <v>34</v>
      </c>
      <c r="L4" s="324" t="s">
        <v>168</v>
      </c>
      <c r="M4" s="323" t="s">
        <v>34</v>
      </c>
      <c r="N4" s="324" t="s">
        <v>168</v>
      </c>
      <c r="O4" s="323" t="s">
        <v>34</v>
      </c>
      <c r="P4" s="324" t="s">
        <v>168</v>
      </c>
      <c r="Q4" s="323" t="s">
        <v>34</v>
      </c>
      <c r="R4" s="324" t="s">
        <v>168</v>
      </c>
      <c r="S4" s="323" t="s">
        <v>34</v>
      </c>
      <c r="T4" s="324" t="s">
        <v>168</v>
      </c>
      <c r="U4" s="323" t="s">
        <v>34</v>
      </c>
      <c r="V4" s="324" t="s">
        <v>168</v>
      </c>
    </row>
    <row r="5" spans="1:22" x14ac:dyDescent="0.2">
      <c r="A5" s="326" t="s">
        <v>328</v>
      </c>
      <c r="B5" s="326" t="s">
        <v>521</v>
      </c>
      <c r="C5" s="326" t="s">
        <v>225</v>
      </c>
      <c r="D5" s="326" t="s">
        <v>102</v>
      </c>
      <c r="E5" s="350">
        <v>43</v>
      </c>
      <c r="F5" s="350">
        <v>9</v>
      </c>
      <c r="G5" s="328">
        <v>41</v>
      </c>
      <c r="H5" s="328">
        <v>7</v>
      </c>
      <c r="I5" s="328">
        <v>9</v>
      </c>
      <c r="J5" s="328">
        <v>1</v>
      </c>
      <c r="K5" s="328">
        <v>4</v>
      </c>
      <c r="L5" s="328">
        <v>1</v>
      </c>
      <c r="M5" s="328">
        <v>2</v>
      </c>
      <c r="N5" s="328">
        <v>0</v>
      </c>
      <c r="O5" s="328">
        <v>0</v>
      </c>
      <c r="P5" s="328">
        <v>0</v>
      </c>
      <c r="Q5" s="329">
        <v>99</v>
      </c>
      <c r="R5" s="329">
        <v>18</v>
      </c>
      <c r="S5" s="351">
        <f>K5+M5</f>
        <v>6</v>
      </c>
      <c r="T5" s="351">
        <f>L5+N5</f>
        <v>1</v>
      </c>
      <c r="U5" s="331">
        <f>S5/Q5*100</f>
        <v>6.0606060606060606</v>
      </c>
      <c r="V5" s="331">
        <f>T5/R5*100</f>
        <v>5.5555555555555554</v>
      </c>
    </row>
    <row r="6" spans="1:22" x14ac:dyDescent="0.2">
      <c r="A6" s="326" t="s">
        <v>328</v>
      </c>
      <c r="B6" s="326" t="s">
        <v>521</v>
      </c>
      <c r="C6" s="326" t="s">
        <v>225</v>
      </c>
      <c r="D6" s="326" t="s">
        <v>329</v>
      </c>
      <c r="E6" s="350">
        <v>0</v>
      </c>
      <c r="F6" s="350">
        <v>0</v>
      </c>
      <c r="G6" s="328">
        <v>0</v>
      </c>
      <c r="H6" s="328">
        <v>0</v>
      </c>
      <c r="I6" s="328">
        <v>1</v>
      </c>
      <c r="J6" s="328">
        <v>1</v>
      </c>
      <c r="K6" s="328">
        <v>1</v>
      </c>
      <c r="L6" s="328">
        <v>1</v>
      </c>
      <c r="M6" s="328">
        <v>0</v>
      </c>
      <c r="N6" s="328">
        <v>0</v>
      </c>
      <c r="O6" s="328">
        <v>0</v>
      </c>
      <c r="P6" s="328">
        <v>0</v>
      </c>
      <c r="Q6" s="329">
        <v>2</v>
      </c>
      <c r="R6" s="329">
        <v>2</v>
      </c>
      <c r="S6" s="351">
        <f t="shared" ref="S6:T46" si="0">K6+M6</f>
        <v>1</v>
      </c>
      <c r="T6" s="351">
        <f t="shared" si="0"/>
        <v>1</v>
      </c>
      <c r="U6" s="331">
        <f t="shared" ref="U6:V47" si="1">S6/Q6*100</f>
        <v>50</v>
      </c>
      <c r="V6" s="331">
        <f t="shared" si="1"/>
        <v>50</v>
      </c>
    </row>
    <row r="7" spans="1:22" ht="25.5" x14ac:dyDescent="0.2">
      <c r="A7" s="326" t="s">
        <v>328</v>
      </c>
      <c r="B7" s="326" t="s">
        <v>521</v>
      </c>
      <c r="C7" s="326" t="s">
        <v>225</v>
      </c>
      <c r="D7" s="327" t="s">
        <v>330</v>
      </c>
      <c r="E7" s="350">
        <v>5</v>
      </c>
      <c r="F7" s="350">
        <v>4</v>
      </c>
      <c r="G7" s="328">
        <v>6</v>
      </c>
      <c r="H7" s="328">
        <v>3</v>
      </c>
      <c r="I7" s="328">
        <v>1</v>
      </c>
      <c r="J7" s="328">
        <v>1</v>
      </c>
      <c r="K7" s="328">
        <v>1</v>
      </c>
      <c r="L7" s="328">
        <v>1</v>
      </c>
      <c r="M7" s="328">
        <v>0</v>
      </c>
      <c r="N7" s="328">
        <v>0</v>
      </c>
      <c r="O7" s="328">
        <v>0</v>
      </c>
      <c r="P7" s="328">
        <v>0</v>
      </c>
      <c r="Q7" s="329">
        <v>13</v>
      </c>
      <c r="R7" s="329">
        <v>9</v>
      </c>
      <c r="S7" s="351">
        <f t="shared" si="0"/>
        <v>1</v>
      </c>
      <c r="T7" s="351">
        <f t="shared" si="0"/>
        <v>1</v>
      </c>
      <c r="U7" s="331">
        <f t="shared" si="1"/>
        <v>7.6923076923076925</v>
      </c>
      <c r="V7" s="331">
        <f t="shared" si="1"/>
        <v>11.111111111111111</v>
      </c>
    </row>
    <row r="8" spans="1:22" ht="25.5" x14ac:dyDescent="0.2">
      <c r="A8" s="326" t="s">
        <v>328</v>
      </c>
      <c r="B8" s="326" t="s">
        <v>521</v>
      </c>
      <c r="C8" s="326" t="s">
        <v>225</v>
      </c>
      <c r="D8" s="327" t="s">
        <v>331</v>
      </c>
      <c r="E8" s="350">
        <v>5</v>
      </c>
      <c r="F8" s="350">
        <v>3</v>
      </c>
      <c r="G8" s="328">
        <v>7</v>
      </c>
      <c r="H8" s="328">
        <v>5</v>
      </c>
      <c r="I8" s="328">
        <v>3</v>
      </c>
      <c r="J8" s="328">
        <v>2</v>
      </c>
      <c r="K8" s="328">
        <v>0</v>
      </c>
      <c r="L8" s="328">
        <v>0</v>
      </c>
      <c r="M8" s="328">
        <v>0</v>
      </c>
      <c r="N8" s="328">
        <v>0</v>
      </c>
      <c r="O8" s="328">
        <v>0</v>
      </c>
      <c r="P8" s="328">
        <v>0</v>
      </c>
      <c r="Q8" s="329">
        <v>15</v>
      </c>
      <c r="R8" s="329">
        <v>10</v>
      </c>
      <c r="S8" s="351">
        <f t="shared" si="0"/>
        <v>0</v>
      </c>
      <c r="T8" s="351">
        <f t="shared" si="0"/>
        <v>0</v>
      </c>
      <c r="U8" s="331">
        <f t="shared" si="1"/>
        <v>0</v>
      </c>
      <c r="V8" s="331">
        <f t="shared" si="1"/>
        <v>0</v>
      </c>
    </row>
    <row r="9" spans="1:22" ht="25.5" x14ac:dyDescent="0.2">
      <c r="A9" s="326" t="s">
        <v>328</v>
      </c>
      <c r="B9" s="326" t="s">
        <v>521</v>
      </c>
      <c r="C9" s="326" t="s">
        <v>225</v>
      </c>
      <c r="D9" s="327" t="s">
        <v>332</v>
      </c>
      <c r="E9" s="350">
        <v>56</v>
      </c>
      <c r="F9" s="350">
        <v>40</v>
      </c>
      <c r="G9" s="328">
        <v>42</v>
      </c>
      <c r="H9" s="328">
        <v>35</v>
      </c>
      <c r="I9" s="328">
        <v>26</v>
      </c>
      <c r="J9" s="328">
        <v>21</v>
      </c>
      <c r="K9" s="328">
        <v>4</v>
      </c>
      <c r="L9" s="328">
        <v>2</v>
      </c>
      <c r="M9" s="328">
        <v>0</v>
      </c>
      <c r="N9" s="328">
        <v>0</v>
      </c>
      <c r="O9" s="328">
        <v>0</v>
      </c>
      <c r="P9" s="328">
        <v>0</v>
      </c>
      <c r="Q9" s="329">
        <v>128</v>
      </c>
      <c r="R9" s="329">
        <v>98</v>
      </c>
      <c r="S9" s="351">
        <f t="shared" si="0"/>
        <v>4</v>
      </c>
      <c r="T9" s="351">
        <f t="shared" si="0"/>
        <v>2</v>
      </c>
      <c r="U9" s="331">
        <f t="shared" si="1"/>
        <v>3.125</v>
      </c>
      <c r="V9" s="331">
        <f t="shared" si="1"/>
        <v>2.0408163265306123</v>
      </c>
    </row>
    <row r="10" spans="1:22" x14ac:dyDescent="0.2">
      <c r="A10" s="326" t="s">
        <v>328</v>
      </c>
      <c r="B10" s="326" t="s">
        <v>521</v>
      </c>
      <c r="C10" s="326" t="s">
        <v>225</v>
      </c>
      <c r="D10" s="326" t="s">
        <v>99</v>
      </c>
      <c r="E10" s="350">
        <v>0</v>
      </c>
      <c r="F10" s="350">
        <v>0</v>
      </c>
      <c r="G10" s="328">
        <v>0</v>
      </c>
      <c r="H10" s="328">
        <v>0</v>
      </c>
      <c r="I10" s="328">
        <v>7</v>
      </c>
      <c r="J10" s="328">
        <v>4</v>
      </c>
      <c r="K10" s="328">
        <v>0</v>
      </c>
      <c r="L10" s="328">
        <v>0</v>
      </c>
      <c r="M10" s="328">
        <v>0</v>
      </c>
      <c r="N10" s="328">
        <v>0</v>
      </c>
      <c r="O10" s="328">
        <v>0</v>
      </c>
      <c r="P10" s="328">
        <v>0</v>
      </c>
      <c r="Q10" s="329">
        <v>7</v>
      </c>
      <c r="R10" s="329">
        <v>4</v>
      </c>
      <c r="S10" s="351">
        <f t="shared" si="0"/>
        <v>0</v>
      </c>
      <c r="T10" s="351">
        <f t="shared" si="0"/>
        <v>0</v>
      </c>
      <c r="U10" s="331">
        <f t="shared" si="1"/>
        <v>0</v>
      </c>
      <c r="V10" s="331">
        <f t="shared" si="1"/>
        <v>0</v>
      </c>
    </row>
    <row r="11" spans="1:22" x14ac:dyDescent="0.2">
      <c r="A11" s="326" t="s">
        <v>328</v>
      </c>
      <c r="B11" s="326" t="s">
        <v>521</v>
      </c>
      <c r="C11" s="326" t="s">
        <v>225</v>
      </c>
      <c r="D11" s="326" t="s">
        <v>333</v>
      </c>
      <c r="E11" s="350">
        <v>10</v>
      </c>
      <c r="F11" s="350">
        <v>3</v>
      </c>
      <c r="G11" s="328">
        <v>14</v>
      </c>
      <c r="H11" s="328">
        <v>4</v>
      </c>
      <c r="I11" s="328">
        <v>0</v>
      </c>
      <c r="J11" s="328">
        <v>0</v>
      </c>
      <c r="K11" s="328">
        <v>0</v>
      </c>
      <c r="L11" s="328">
        <v>0</v>
      </c>
      <c r="M11" s="328">
        <v>0</v>
      </c>
      <c r="N11" s="328">
        <v>0</v>
      </c>
      <c r="O11" s="328">
        <v>0</v>
      </c>
      <c r="P11" s="328">
        <v>0</v>
      </c>
      <c r="Q11" s="329">
        <v>24</v>
      </c>
      <c r="R11" s="329">
        <v>7</v>
      </c>
      <c r="S11" s="351">
        <f t="shared" si="0"/>
        <v>0</v>
      </c>
      <c r="T11" s="351">
        <f t="shared" si="0"/>
        <v>0</v>
      </c>
      <c r="U11" s="331">
        <f t="shared" si="1"/>
        <v>0</v>
      </c>
      <c r="V11" s="331">
        <f t="shared" si="1"/>
        <v>0</v>
      </c>
    </row>
    <row r="12" spans="1:22" x14ac:dyDescent="0.2">
      <c r="A12" s="326" t="s">
        <v>328</v>
      </c>
      <c r="B12" s="326" t="s">
        <v>521</v>
      </c>
      <c r="C12" s="326" t="s">
        <v>225</v>
      </c>
      <c r="D12" s="326" t="s">
        <v>162</v>
      </c>
      <c r="E12" s="350">
        <v>3</v>
      </c>
      <c r="F12" s="350">
        <v>1</v>
      </c>
      <c r="G12" s="328">
        <v>6</v>
      </c>
      <c r="H12" s="328">
        <v>3</v>
      </c>
      <c r="I12" s="328">
        <v>0</v>
      </c>
      <c r="J12" s="328">
        <v>0</v>
      </c>
      <c r="K12" s="328">
        <v>0</v>
      </c>
      <c r="L12" s="328">
        <v>0</v>
      </c>
      <c r="M12" s="328">
        <v>0</v>
      </c>
      <c r="N12" s="328">
        <v>0</v>
      </c>
      <c r="O12" s="328">
        <v>0</v>
      </c>
      <c r="P12" s="328">
        <v>0</v>
      </c>
      <c r="Q12" s="329">
        <v>9</v>
      </c>
      <c r="R12" s="329">
        <v>4</v>
      </c>
      <c r="S12" s="351">
        <f t="shared" si="0"/>
        <v>0</v>
      </c>
      <c r="T12" s="351">
        <f t="shared" si="0"/>
        <v>0</v>
      </c>
      <c r="U12" s="331">
        <f t="shared" si="1"/>
        <v>0</v>
      </c>
      <c r="V12" s="331">
        <f t="shared" si="1"/>
        <v>0</v>
      </c>
    </row>
    <row r="13" spans="1:22" ht="25.5" x14ac:dyDescent="0.2">
      <c r="A13" s="326" t="s">
        <v>328</v>
      </c>
      <c r="B13" s="326" t="s">
        <v>521</v>
      </c>
      <c r="C13" s="326" t="s">
        <v>225</v>
      </c>
      <c r="D13" s="327" t="s">
        <v>97</v>
      </c>
      <c r="E13" s="350">
        <v>8</v>
      </c>
      <c r="F13" s="350">
        <v>5</v>
      </c>
      <c r="G13" s="328">
        <v>17</v>
      </c>
      <c r="H13" s="328">
        <v>13</v>
      </c>
      <c r="I13" s="328">
        <v>9</v>
      </c>
      <c r="J13" s="328">
        <v>9</v>
      </c>
      <c r="K13" s="328">
        <v>1</v>
      </c>
      <c r="L13" s="328">
        <v>1</v>
      </c>
      <c r="M13" s="328">
        <v>0</v>
      </c>
      <c r="N13" s="328">
        <v>0</v>
      </c>
      <c r="O13" s="328">
        <v>0</v>
      </c>
      <c r="P13" s="328">
        <v>0</v>
      </c>
      <c r="Q13" s="329">
        <v>35</v>
      </c>
      <c r="R13" s="329">
        <v>28</v>
      </c>
      <c r="S13" s="351">
        <f t="shared" si="0"/>
        <v>1</v>
      </c>
      <c r="T13" s="351">
        <f t="shared" si="0"/>
        <v>1</v>
      </c>
      <c r="U13" s="331">
        <f t="shared" si="1"/>
        <v>2.8571428571428572</v>
      </c>
      <c r="V13" s="331">
        <f t="shared" si="1"/>
        <v>3.5714285714285712</v>
      </c>
    </row>
    <row r="14" spans="1:22" ht="38.25" x14ac:dyDescent="0.2">
      <c r="A14" s="326" t="s">
        <v>328</v>
      </c>
      <c r="B14" s="326" t="s">
        <v>521</v>
      </c>
      <c r="C14" s="326" t="s">
        <v>225</v>
      </c>
      <c r="D14" s="327" t="s">
        <v>334</v>
      </c>
      <c r="E14" s="350">
        <v>5</v>
      </c>
      <c r="F14" s="350">
        <v>4</v>
      </c>
      <c r="G14" s="328">
        <v>4</v>
      </c>
      <c r="H14" s="328">
        <v>2</v>
      </c>
      <c r="I14" s="328">
        <v>4</v>
      </c>
      <c r="J14" s="328">
        <v>3</v>
      </c>
      <c r="K14" s="328">
        <v>0</v>
      </c>
      <c r="L14" s="328">
        <v>0</v>
      </c>
      <c r="M14" s="328">
        <v>0</v>
      </c>
      <c r="N14" s="328">
        <v>0</v>
      </c>
      <c r="O14" s="328">
        <v>0</v>
      </c>
      <c r="P14" s="328">
        <v>0</v>
      </c>
      <c r="Q14" s="329">
        <v>13</v>
      </c>
      <c r="R14" s="329">
        <v>9</v>
      </c>
      <c r="S14" s="351">
        <f t="shared" si="0"/>
        <v>0</v>
      </c>
      <c r="T14" s="351">
        <f t="shared" si="0"/>
        <v>0</v>
      </c>
      <c r="U14" s="331">
        <f t="shared" si="1"/>
        <v>0</v>
      </c>
      <c r="V14" s="331">
        <f t="shared" si="1"/>
        <v>0</v>
      </c>
    </row>
    <row r="15" spans="1:22" ht="25.5" x14ac:dyDescent="0.2">
      <c r="A15" s="326" t="s">
        <v>328</v>
      </c>
      <c r="B15" s="326" t="s">
        <v>521</v>
      </c>
      <c r="C15" s="326" t="s">
        <v>225</v>
      </c>
      <c r="D15" s="327" t="s">
        <v>335</v>
      </c>
      <c r="E15" s="350">
        <v>1</v>
      </c>
      <c r="F15" s="350">
        <v>1</v>
      </c>
      <c r="G15" s="328">
        <v>3</v>
      </c>
      <c r="H15" s="328">
        <v>3</v>
      </c>
      <c r="I15" s="328">
        <v>0</v>
      </c>
      <c r="J15" s="328">
        <v>0</v>
      </c>
      <c r="K15" s="328">
        <v>0</v>
      </c>
      <c r="L15" s="328">
        <v>0</v>
      </c>
      <c r="M15" s="328">
        <v>0</v>
      </c>
      <c r="N15" s="328">
        <v>0</v>
      </c>
      <c r="O15" s="328">
        <v>0</v>
      </c>
      <c r="P15" s="328">
        <v>0</v>
      </c>
      <c r="Q15" s="329">
        <v>4</v>
      </c>
      <c r="R15" s="329">
        <v>4</v>
      </c>
      <c r="S15" s="351">
        <f t="shared" si="0"/>
        <v>0</v>
      </c>
      <c r="T15" s="351">
        <f t="shared" si="0"/>
        <v>0</v>
      </c>
      <c r="U15" s="331">
        <f t="shared" si="1"/>
        <v>0</v>
      </c>
      <c r="V15" s="331">
        <f t="shared" si="1"/>
        <v>0</v>
      </c>
    </row>
    <row r="16" spans="1:22" ht="25.5" x14ac:dyDescent="0.2">
      <c r="A16" s="326" t="s">
        <v>328</v>
      </c>
      <c r="B16" s="326" t="s">
        <v>521</v>
      </c>
      <c r="C16" s="326" t="s">
        <v>225</v>
      </c>
      <c r="D16" s="327" t="s">
        <v>336</v>
      </c>
      <c r="E16" s="350">
        <v>10</v>
      </c>
      <c r="F16" s="350">
        <v>8</v>
      </c>
      <c r="G16" s="328">
        <v>7</v>
      </c>
      <c r="H16" s="328">
        <v>5</v>
      </c>
      <c r="I16" s="328">
        <v>9</v>
      </c>
      <c r="J16" s="328">
        <v>7</v>
      </c>
      <c r="K16" s="328">
        <v>2</v>
      </c>
      <c r="L16" s="328">
        <v>2</v>
      </c>
      <c r="M16" s="328">
        <v>0</v>
      </c>
      <c r="N16" s="328">
        <v>0</v>
      </c>
      <c r="O16" s="328">
        <v>0</v>
      </c>
      <c r="P16" s="328">
        <v>0</v>
      </c>
      <c r="Q16" s="329">
        <v>28</v>
      </c>
      <c r="R16" s="329">
        <v>22</v>
      </c>
      <c r="S16" s="351">
        <f t="shared" si="0"/>
        <v>2</v>
      </c>
      <c r="T16" s="351">
        <f t="shared" si="0"/>
        <v>2</v>
      </c>
      <c r="U16" s="331">
        <f t="shared" si="1"/>
        <v>7.1428571428571423</v>
      </c>
      <c r="V16" s="331">
        <f t="shared" si="1"/>
        <v>9.0909090909090917</v>
      </c>
    </row>
    <row r="17" spans="1:22" ht="25.5" x14ac:dyDescent="0.2">
      <c r="A17" s="326" t="s">
        <v>328</v>
      </c>
      <c r="B17" s="326" t="s">
        <v>521</v>
      </c>
      <c r="C17" s="326" t="s">
        <v>225</v>
      </c>
      <c r="D17" s="327" t="s">
        <v>337</v>
      </c>
      <c r="E17" s="350">
        <v>4</v>
      </c>
      <c r="F17" s="350">
        <v>3</v>
      </c>
      <c r="G17" s="328">
        <v>0</v>
      </c>
      <c r="H17" s="328">
        <v>0</v>
      </c>
      <c r="I17" s="328">
        <v>2</v>
      </c>
      <c r="J17" s="328">
        <v>0</v>
      </c>
      <c r="K17" s="328">
        <v>0</v>
      </c>
      <c r="L17" s="328">
        <v>0</v>
      </c>
      <c r="M17" s="328">
        <v>0</v>
      </c>
      <c r="N17" s="328">
        <v>0</v>
      </c>
      <c r="O17" s="328">
        <v>0</v>
      </c>
      <c r="P17" s="328">
        <v>0</v>
      </c>
      <c r="Q17" s="329">
        <v>6</v>
      </c>
      <c r="R17" s="329">
        <v>3</v>
      </c>
      <c r="S17" s="351">
        <f t="shared" si="0"/>
        <v>0</v>
      </c>
      <c r="T17" s="351">
        <f t="shared" si="0"/>
        <v>0</v>
      </c>
      <c r="U17" s="331">
        <f t="shared" si="1"/>
        <v>0</v>
      </c>
      <c r="V17" s="331">
        <f t="shared" si="1"/>
        <v>0</v>
      </c>
    </row>
    <row r="18" spans="1:22" ht="25.5" x14ac:dyDescent="0.2">
      <c r="A18" s="326" t="s">
        <v>328</v>
      </c>
      <c r="B18" s="326" t="s">
        <v>521</v>
      </c>
      <c r="C18" s="326" t="s">
        <v>225</v>
      </c>
      <c r="D18" s="327" t="s">
        <v>338</v>
      </c>
      <c r="E18" s="350">
        <v>10</v>
      </c>
      <c r="F18" s="350">
        <v>5</v>
      </c>
      <c r="G18" s="328">
        <v>4</v>
      </c>
      <c r="H18" s="328">
        <v>2</v>
      </c>
      <c r="I18" s="328">
        <v>5</v>
      </c>
      <c r="J18" s="328">
        <v>5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v>0</v>
      </c>
      <c r="Q18" s="329">
        <v>19</v>
      </c>
      <c r="R18" s="329">
        <v>12</v>
      </c>
      <c r="S18" s="351">
        <f t="shared" si="0"/>
        <v>0</v>
      </c>
      <c r="T18" s="351">
        <f t="shared" si="0"/>
        <v>0</v>
      </c>
      <c r="U18" s="331">
        <f t="shared" si="1"/>
        <v>0</v>
      </c>
      <c r="V18" s="331">
        <f t="shared" si="1"/>
        <v>0</v>
      </c>
    </row>
    <row r="19" spans="1:22" ht="25.5" x14ac:dyDescent="0.2">
      <c r="A19" s="326" t="s">
        <v>328</v>
      </c>
      <c r="B19" s="326" t="s">
        <v>521</v>
      </c>
      <c r="C19" s="326" t="s">
        <v>225</v>
      </c>
      <c r="D19" s="327" t="s">
        <v>339</v>
      </c>
      <c r="E19" s="350">
        <v>1</v>
      </c>
      <c r="F19" s="350">
        <v>1</v>
      </c>
      <c r="G19" s="328">
        <v>1</v>
      </c>
      <c r="H19" s="328">
        <v>1</v>
      </c>
      <c r="I19" s="328">
        <v>0</v>
      </c>
      <c r="J19" s="328">
        <v>0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9">
        <v>2</v>
      </c>
      <c r="R19" s="329">
        <v>2</v>
      </c>
      <c r="S19" s="351">
        <f t="shared" si="0"/>
        <v>0</v>
      </c>
      <c r="T19" s="351">
        <f t="shared" si="0"/>
        <v>0</v>
      </c>
      <c r="U19" s="331">
        <f t="shared" si="1"/>
        <v>0</v>
      </c>
      <c r="V19" s="331">
        <f t="shared" si="1"/>
        <v>0</v>
      </c>
    </row>
    <row r="20" spans="1:22" ht="25.5" x14ac:dyDescent="0.2">
      <c r="A20" s="326" t="s">
        <v>328</v>
      </c>
      <c r="B20" s="326" t="s">
        <v>521</v>
      </c>
      <c r="C20" s="326" t="s">
        <v>225</v>
      </c>
      <c r="D20" s="327" t="s">
        <v>340</v>
      </c>
      <c r="E20" s="350">
        <v>7</v>
      </c>
      <c r="F20" s="350">
        <v>7</v>
      </c>
      <c r="G20" s="328">
        <v>4</v>
      </c>
      <c r="H20" s="328">
        <v>4</v>
      </c>
      <c r="I20" s="328">
        <v>0</v>
      </c>
      <c r="J20" s="328">
        <v>0</v>
      </c>
      <c r="K20" s="328">
        <v>0</v>
      </c>
      <c r="L20" s="328">
        <v>0</v>
      </c>
      <c r="M20" s="328">
        <v>0</v>
      </c>
      <c r="N20" s="328">
        <v>0</v>
      </c>
      <c r="O20" s="328">
        <v>0</v>
      </c>
      <c r="P20" s="328">
        <v>0</v>
      </c>
      <c r="Q20" s="329">
        <v>11</v>
      </c>
      <c r="R20" s="329">
        <v>11</v>
      </c>
      <c r="S20" s="351">
        <f t="shared" si="0"/>
        <v>0</v>
      </c>
      <c r="T20" s="351">
        <f t="shared" si="0"/>
        <v>0</v>
      </c>
      <c r="U20" s="331">
        <f t="shared" si="1"/>
        <v>0</v>
      </c>
      <c r="V20" s="331">
        <f t="shared" si="1"/>
        <v>0</v>
      </c>
    </row>
    <row r="21" spans="1:22" ht="38.25" x14ac:dyDescent="0.2">
      <c r="A21" s="326" t="s">
        <v>328</v>
      </c>
      <c r="B21" s="326" t="s">
        <v>521</v>
      </c>
      <c r="C21" s="326" t="s">
        <v>225</v>
      </c>
      <c r="D21" s="327" t="s">
        <v>341</v>
      </c>
      <c r="E21" s="350">
        <v>7</v>
      </c>
      <c r="F21" s="350">
        <v>7</v>
      </c>
      <c r="G21" s="328">
        <v>5</v>
      </c>
      <c r="H21" s="328">
        <v>5</v>
      </c>
      <c r="I21" s="328">
        <v>7</v>
      </c>
      <c r="J21" s="328">
        <v>7</v>
      </c>
      <c r="K21" s="328">
        <v>0</v>
      </c>
      <c r="L21" s="328">
        <v>0</v>
      </c>
      <c r="M21" s="328">
        <v>0</v>
      </c>
      <c r="N21" s="328">
        <v>0</v>
      </c>
      <c r="O21" s="328">
        <v>0</v>
      </c>
      <c r="P21" s="328">
        <v>0</v>
      </c>
      <c r="Q21" s="329">
        <v>19</v>
      </c>
      <c r="R21" s="329">
        <v>19</v>
      </c>
      <c r="S21" s="351">
        <f t="shared" si="0"/>
        <v>0</v>
      </c>
      <c r="T21" s="351">
        <f t="shared" si="0"/>
        <v>0</v>
      </c>
      <c r="U21" s="331">
        <f t="shared" si="1"/>
        <v>0</v>
      </c>
      <c r="V21" s="331">
        <f t="shared" si="1"/>
        <v>0</v>
      </c>
    </row>
    <row r="22" spans="1:22" ht="38.25" x14ac:dyDescent="0.2">
      <c r="A22" s="326" t="s">
        <v>328</v>
      </c>
      <c r="B22" s="326" t="s">
        <v>521</v>
      </c>
      <c r="C22" s="326" t="s">
        <v>225</v>
      </c>
      <c r="D22" s="327" t="s">
        <v>619</v>
      </c>
      <c r="E22" s="350">
        <v>1</v>
      </c>
      <c r="F22" s="350">
        <v>1</v>
      </c>
      <c r="G22" s="328">
        <v>0</v>
      </c>
      <c r="H22" s="328">
        <v>0</v>
      </c>
      <c r="I22" s="328">
        <v>0</v>
      </c>
      <c r="J22" s="328">
        <v>0</v>
      </c>
      <c r="K22" s="328">
        <v>0</v>
      </c>
      <c r="L22" s="328">
        <v>0</v>
      </c>
      <c r="M22" s="328">
        <v>0</v>
      </c>
      <c r="N22" s="328">
        <v>0</v>
      </c>
      <c r="O22" s="328">
        <v>0</v>
      </c>
      <c r="P22" s="328">
        <v>0</v>
      </c>
      <c r="Q22" s="329">
        <v>1</v>
      </c>
      <c r="R22" s="329">
        <v>1</v>
      </c>
      <c r="S22" s="351">
        <f t="shared" si="0"/>
        <v>0</v>
      </c>
      <c r="T22" s="351">
        <f t="shared" si="0"/>
        <v>0</v>
      </c>
      <c r="U22" s="331">
        <f t="shared" si="1"/>
        <v>0</v>
      </c>
      <c r="V22" s="331">
        <f t="shared" si="1"/>
        <v>0</v>
      </c>
    </row>
    <row r="23" spans="1:22" ht="25.5" x14ac:dyDescent="0.2">
      <c r="A23" s="326" t="s">
        <v>328</v>
      </c>
      <c r="B23" s="326" t="s">
        <v>521</v>
      </c>
      <c r="C23" s="326" t="s">
        <v>225</v>
      </c>
      <c r="D23" s="327" t="s">
        <v>342</v>
      </c>
      <c r="E23" s="350">
        <v>1</v>
      </c>
      <c r="F23" s="350">
        <v>1</v>
      </c>
      <c r="G23" s="328">
        <v>1</v>
      </c>
      <c r="H23" s="328">
        <v>1</v>
      </c>
      <c r="I23" s="328">
        <v>0</v>
      </c>
      <c r="J23" s="328">
        <v>0</v>
      </c>
      <c r="K23" s="328">
        <v>0</v>
      </c>
      <c r="L23" s="328">
        <v>0</v>
      </c>
      <c r="M23" s="328">
        <v>0</v>
      </c>
      <c r="N23" s="328">
        <v>0</v>
      </c>
      <c r="O23" s="328">
        <v>0</v>
      </c>
      <c r="P23" s="328">
        <v>0</v>
      </c>
      <c r="Q23" s="329">
        <v>2</v>
      </c>
      <c r="R23" s="329">
        <v>2</v>
      </c>
      <c r="S23" s="351">
        <f t="shared" si="0"/>
        <v>0</v>
      </c>
      <c r="T23" s="351">
        <f t="shared" si="0"/>
        <v>0</v>
      </c>
      <c r="U23" s="331">
        <f t="shared" si="1"/>
        <v>0</v>
      </c>
      <c r="V23" s="331">
        <f t="shared" si="1"/>
        <v>0</v>
      </c>
    </row>
    <row r="24" spans="1:22" ht="25.5" x14ac:dyDescent="0.2">
      <c r="A24" s="326" t="s">
        <v>328</v>
      </c>
      <c r="B24" s="326" t="s">
        <v>521</v>
      </c>
      <c r="C24" s="326" t="s">
        <v>225</v>
      </c>
      <c r="D24" s="327" t="s">
        <v>343</v>
      </c>
      <c r="E24" s="350">
        <v>3</v>
      </c>
      <c r="F24" s="350">
        <v>3</v>
      </c>
      <c r="G24" s="328">
        <v>4</v>
      </c>
      <c r="H24" s="328">
        <v>1</v>
      </c>
      <c r="I24" s="328">
        <v>2</v>
      </c>
      <c r="J24" s="328">
        <v>0</v>
      </c>
      <c r="K24" s="328">
        <v>0</v>
      </c>
      <c r="L24" s="328">
        <v>0</v>
      </c>
      <c r="M24" s="328">
        <v>0</v>
      </c>
      <c r="N24" s="328">
        <v>0</v>
      </c>
      <c r="O24" s="328">
        <v>0</v>
      </c>
      <c r="P24" s="328">
        <v>0</v>
      </c>
      <c r="Q24" s="329">
        <v>9</v>
      </c>
      <c r="R24" s="329">
        <v>4</v>
      </c>
      <c r="S24" s="351">
        <f t="shared" si="0"/>
        <v>0</v>
      </c>
      <c r="T24" s="351">
        <f t="shared" si="0"/>
        <v>0</v>
      </c>
      <c r="U24" s="331">
        <f t="shared" si="1"/>
        <v>0</v>
      </c>
      <c r="V24" s="331">
        <f t="shared" si="1"/>
        <v>0</v>
      </c>
    </row>
    <row r="25" spans="1:22" ht="38.25" x14ac:dyDescent="0.2">
      <c r="A25" s="326" t="s">
        <v>328</v>
      </c>
      <c r="B25" s="326" t="s">
        <v>521</v>
      </c>
      <c r="C25" s="326" t="s">
        <v>225</v>
      </c>
      <c r="D25" s="327" t="s">
        <v>344</v>
      </c>
      <c r="E25" s="350">
        <v>4</v>
      </c>
      <c r="F25" s="350">
        <v>3</v>
      </c>
      <c r="G25" s="328">
        <v>5</v>
      </c>
      <c r="H25" s="328">
        <v>5</v>
      </c>
      <c r="I25" s="328">
        <v>2</v>
      </c>
      <c r="J25" s="328">
        <v>1</v>
      </c>
      <c r="K25" s="328">
        <v>1</v>
      </c>
      <c r="L25" s="328">
        <v>0</v>
      </c>
      <c r="M25" s="328">
        <v>0</v>
      </c>
      <c r="N25" s="328">
        <v>0</v>
      </c>
      <c r="O25" s="328">
        <v>0</v>
      </c>
      <c r="P25" s="328">
        <v>0</v>
      </c>
      <c r="Q25" s="329">
        <v>12</v>
      </c>
      <c r="R25" s="329">
        <v>9</v>
      </c>
      <c r="S25" s="351">
        <f t="shared" si="0"/>
        <v>1</v>
      </c>
      <c r="T25" s="351">
        <f t="shared" si="0"/>
        <v>0</v>
      </c>
      <c r="U25" s="331">
        <f t="shared" si="1"/>
        <v>8.3333333333333321</v>
      </c>
      <c r="V25" s="331">
        <f t="shared" si="1"/>
        <v>0</v>
      </c>
    </row>
    <row r="26" spans="1:22" ht="25.5" x14ac:dyDescent="0.2">
      <c r="A26" s="326" t="s">
        <v>328</v>
      </c>
      <c r="B26" s="326" t="s">
        <v>521</v>
      </c>
      <c r="C26" s="326" t="s">
        <v>225</v>
      </c>
      <c r="D26" s="327" t="s">
        <v>345</v>
      </c>
      <c r="E26" s="350">
        <v>1</v>
      </c>
      <c r="F26" s="350">
        <v>1</v>
      </c>
      <c r="G26" s="328">
        <v>1</v>
      </c>
      <c r="H26" s="328">
        <v>1</v>
      </c>
      <c r="I26" s="328">
        <v>1</v>
      </c>
      <c r="J26" s="328">
        <v>1</v>
      </c>
      <c r="K26" s="328">
        <v>0</v>
      </c>
      <c r="L26" s="328">
        <v>0</v>
      </c>
      <c r="M26" s="328">
        <v>0</v>
      </c>
      <c r="N26" s="328">
        <v>0</v>
      </c>
      <c r="O26" s="328">
        <v>0</v>
      </c>
      <c r="P26" s="328">
        <v>0</v>
      </c>
      <c r="Q26" s="329">
        <v>3</v>
      </c>
      <c r="R26" s="329">
        <v>3</v>
      </c>
      <c r="S26" s="351">
        <f t="shared" si="0"/>
        <v>0</v>
      </c>
      <c r="T26" s="351">
        <f t="shared" si="0"/>
        <v>0</v>
      </c>
      <c r="U26" s="331">
        <f t="shared" si="1"/>
        <v>0</v>
      </c>
      <c r="V26" s="331">
        <f t="shared" si="1"/>
        <v>0</v>
      </c>
    </row>
    <row r="27" spans="1:22" ht="25.5" x14ac:dyDescent="0.2">
      <c r="A27" s="326" t="s">
        <v>328</v>
      </c>
      <c r="B27" s="326" t="s">
        <v>521</v>
      </c>
      <c r="C27" s="326" t="s">
        <v>225</v>
      </c>
      <c r="D27" s="327" t="s">
        <v>346</v>
      </c>
      <c r="E27" s="350">
        <v>10</v>
      </c>
      <c r="F27" s="350">
        <v>4</v>
      </c>
      <c r="G27" s="328">
        <v>9</v>
      </c>
      <c r="H27" s="328">
        <v>4</v>
      </c>
      <c r="I27" s="328">
        <v>5</v>
      </c>
      <c r="J27" s="328">
        <v>1</v>
      </c>
      <c r="K27" s="328">
        <v>3</v>
      </c>
      <c r="L27" s="328">
        <v>1</v>
      </c>
      <c r="M27" s="328">
        <v>0</v>
      </c>
      <c r="N27" s="328">
        <v>0</v>
      </c>
      <c r="O27" s="328">
        <v>0</v>
      </c>
      <c r="P27" s="328">
        <v>0</v>
      </c>
      <c r="Q27" s="329">
        <v>27</v>
      </c>
      <c r="R27" s="329">
        <v>10</v>
      </c>
      <c r="S27" s="351">
        <f t="shared" si="0"/>
        <v>3</v>
      </c>
      <c r="T27" s="351">
        <f t="shared" si="0"/>
        <v>1</v>
      </c>
      <c r="U27" s="331">
        <f t="shared" si="1"/>
        <v>11.111111111111111</v>
      </c>
      <c r="V27" s="331">
        <f t="shared" si="1"/>
        <v>10</v>
      </c>
    </row>
    <row r="28" spans="1:22" ht="25.5" x14ac:dyDescent="0.2">
      <c r="A28" s="326" t="s">
        <v>328</v>
      </c>
      <c r="B28" s="326" t="s">
        <v>521</v>
      </c>
      <c r="C28" s="326" t="s">
        <v>225</v>
      </c>
      <c r="D28" s="327" t="s">
        <v>347</v>
      </c>
      <c r="E28" s="350">
        <v>1</v>
      </c>
      <c r="F28" s="350">
        <v>0</v>
      </c>
      <c r="G28" s="328">
        <v>1</v>
      </c>
      <c r="H28" s="328">
        <v>0</v>
      </c>
      <c r="I28" s="328">
        <v>0</v>
      </c>
      <c r="J28" s="328">
        <v>0</v>
      </c>
      <c r="K28" s="328">
        <v>0</v>
      </c>
      <c r="L28" s="328">
        <v>0</v>
      </c>
      <c r="M28" s="328">
        <v>0</v>
      </c>
      <c r="N28" s="328">
        <v>0</v>
      </c>
      <c r="O28" s="328">
        <v>0</v>
      </c>
      <c r="P28" s="328">
        <v>0</v>
      </c>
      <c r="Q28" s="329">
        <v>2</v>
      </c>
      <c r="R28" s="329">
        <v>0</v>
      </c>
      <c r="S28" s="351">
        <f t="shared" si="0"/>
        <v>0</v>
      </c>
      <c r="T28" s="351">
        <f t="shared" si="0"/>
        <v>0</v>
      </c>
      <c r="U28" s="331">
        <f t="shared" si="1"/>
        <v>0</v>
      </c>
      <c r="V28" s="331">
        <v>0</v>
      </c>
    </row>
    <row r="29" spans="1:22" ht="38.25" x14ac:dyDescent="0.2">
      <c r="A29" s="326" t="s">
        <v>328</v>
      </c>
      <c r="B29" s="326" t="s">
        <v>521</v>
      </c>
      <c r="C29" s="326" t="s">
        <v>225</v>
      </c>
      <c r="D29" s="327" t="s">
        <v>348</v>
      </c>
      <c r="E29" s="350">
        <v>0</v>
      </c>
      <c r="F29" s="350">
        <v>0</v>
      </c>
      <c r="G29" s="328">
        <v>0</v>
      </c>
      <c r="H29" s="328">
        <v>0</v>
      </c>
      <c r="I29" s="328">
        <v>0</v>
      </c>
      <c r="J29" s="328">
        <v>0</v>
      </c>
      <c r="K29" s="328">
        <v>1</v>
      </c>
      <c r="L29" s="328">
        <v>1</v>
      </c>
      <c r="M29" s="328">
        <v>0</v>
      </c>
      <c r="N29" s="328">
        <v>0</v>
      </c>
      <c r="O29" s="328">
        <v>0</v>
      </c>
      <c r="P29" s="328">
        <v>0</v>
      </c>
      <c r="Q29" s="329">
        <v>1</v>
      </c>
      <c r="R29" s="329">
        <v>1</v>
      </c>
      <c r="S29" s="351">
        <f t="shared" si="0"/>
        <v>1</v>
      </c>
      <c r="T29" s="351">
        <f t="shared" si="0"/>
        <v>1</v>
      </c>
      <c r="U29" s="331">
        <f t="shared" si="1"/>
        <v>100</v>
      </c>
      <c r="V29" s="331">
        <f t="shared" si="1"/>
        <v>100</v>
      </c>
    </row>
    <row r="30" spans="1:22" ht="25.5" x14ac:dyDescent="0.2">
      <c r="A30" s="326" t="s">
        <v>328</v>
      </c>
      <c r="B30" s="326" t="s">
        <v>521</v>
      </c>
      <c r="C30" s="326" t="s">
        <v>225</v>
      </c>
      <c r="D30" s="327" t="s">
        <v>349</v>
      </c>
      <c r="E30" s="350">
        <v>2</v>
      </c>
      <c r="F30" s="350">
        <v>2</v>
      </c>
      <c r="G30" s="328">
        <v>1</v>
      </c>
      <c r="H30" s="328">
        <v>1</v>
      </c>
      <c r="I30" s="328">
        <v>0</v>
      </c>
      <c r="J30" s="328">
        <v>0</v>
      </c>
      <c r="K30" s="328">
        <v>0</v>
      </c>
      <c r="L30" s="328">
        <v>0</v>
      </c>
      <c r="M30" s="328">
        <v>0</v>
      </c>
      <c r="N30" s="328">
        <v>0</v>
      </c>
      <c r="O30" s="328">
        <v>0</v>
      </c>
      <c r="P30" s="328">
        <v>0</v>
      </c>
      <c r="Q30" s="329">
        <v>3</v>
      </c>
      <c r="R30" s="329">
        <v>3</v>
      </c>
      <c r="S30" s="351">
        <f t="shared" si="0"/>
        <v>0</v>
      </c>
      <c r="T30" s="351">
        <f t="shared" si="0"/>
        <v>0</v>
      </c>
      <c r="U30" s="331">
        <f t="shared" si="1"/>
        <v>0</v>
      </c>
      <c r="V30" s="331">
        <f t="shared" si="1"/>
        <v>0</v>
      </c>
    </row>
    <row r="31" spans="1:22" ht="38.25" x14ac:dyDescent="0.2">
      <c r="A31" s="326" t="s">
        <v>328</v>
      </c>
      <c r="B31" s="326" t="s">
        <v>521</v>
      </c>
      <c r="C31" s="326" t="s">
        <v>225</v>
      </c>
      <c r="D31" s="327" t="s">
        <v>350</v>
      </c>
      <c r="E31" s="350">
        <v>2</v>
      </c>
      <c r="F31" s="350">
        <v>2</v>
      </c>
      <c r="G31" s="328">
        <v>3</v>
      </c>
      <c r="H31" s="328">
        <v>3</v>
      </c>
      <c r="I31" s="328">
        <v>3</v>
      </c>
      <c r="J31" s="328">
        <v>3</v>
      </c>
      <c r="K31" s="328">
        <v>1</v>
      </c>
      <c r="L31" s="328">
        <v>0</v>
      </c>
      <c r="M31" s="328">
        <v>0</v>
      </c>
      <c r="N31" s="328">
        <v>0</v>
      </c>
      <c r="O31" s="328">
        <v>0</v>
      </c>
      <c r="P31" s="328">
        <v>0</v>
      </c>
      <c r="Q31" s="329">
        <v>9</v>
      </c>
      <c r="R31" s="329">
        <v>8</v>
      </c>
      <c r="S31" s="351">
        <f t="shared" si="0"/>
        <v>1</v>
      </c>
      <c r="T31" s="351">
        <f t="shared" si="0"/>
        <v>0</v>
      </c>
      <c r="U31" s="331">
        <f t="shared" si="1"/>
        <v>11.111111111111111</v>
      </c>
      <c r="V31" s="331">
        <f t="shared" si="1"/>
        <v>0</v>
      </c>
    </row>
    <row r="32" spans="1:22" ht="38.25" x14ac:dyDescent="0.2">
      <c r="A32" s="326" t="s">
        <v>328</v>
      </c>
      <c r="B32" s="326" t="s">
        <v>521</v>
      </c>
      <c r="C32" s="326" t="s">
        <v>225</v>
      </c>
      <c r="D32" s="327" t="s">
        <v>351</v>
      </c>
      <c r="E32" s="350">
        <v>0</v>
      </c>
      <c r="F32" s="350">
        <v>0</v>
      </c>
      <c r="G32" s="328">
        <v>1</v>
      </c>
      <c r="H32" s="328">
        <v>0</v>
      </c>
      <c r="I32" s="328">
        <v>0</v>
      </c>
      <c r="J32" s="328">
        <v>0</v>
      </c>
      <c r="K32" s="328">
        <v>0</v>
      </c>
      <c r="L32" s="328">
        <v>0</v>
      </c>
      <c r="M32" s="328">
        <v>0</v>
      </c>
      <c r="N32" s="328">
        <v>0</v>
      </c>
      <c r="O32" s="328">
        <v>0</v>
      </c>
      <c r="P32" s="328">
        <v>0</v>
      </c>
      <c r="Q32" s="329">
        <v>1</v>
      </c>
      <c r="R32" s="329">
        <v>0</v>
      </c>
      <c r="S32" s="351">
        <f t="shared" si="0"/>
        <v>0</v>
      </c>
      <c r="T32" s="351">
        <f t="shared" si="0"/>
        <v>0</v>
      </c>
      <c r="U32" s="331">
        <f t="shared" si="1"/>
        <v>0</v>
      </c>
      <c r="V32" s="331">
        <v>0</v>
      </c>
    </row>
    <row r="33" spans="1:22" ht="25.5" x14ac:dyDescent="0.2">
      <c r="A33" s="326" t="s">
        <v>328</v>
      </c>
      <c r="B33" s="326" t="s">
        <v>521</v>
      </c>
      <c r="C33" s="326" t="s">
        <v>225</v>
      </c>
      <c r="D33" s="327" t="s">
        <v>620</v>
      </c>
      <c r="E33" s="350">
        <v>1</v>
      </c>
      <c r="F33" s="350">
        <v>1</v>
      </c>
      <c r="G33" s="328">
        <v>0</v>
      </c>
      <c r="H33" s="328">
        <v>0</v>
      </c>
      <c r="I33" s="328">
        <v>0</v>
      </c>
      <c r="J33" s="328">
        <v>0</v>
      </c>
      <c r="K33" s="328">
        <v>0</v>
      </c>
      <c r="L33" s="328">
        <v>0</v>
      </c>
      <c r="M33" s="328">
        <v>0</v>
      </c>
      <c r="N33" s="328">
        <v>0</v>
      </c>
      <c r="O33" s="328">
        <v>0</v>
      </c>
      <c r="P33" s="328">
        <v>0</v>
      </c>
      <c r="Q33" s="329">
        <v>1</v>
      </c>
      <c r="R33" s="329">
        <v>1</v>
      </c>
      <c r="S33" s="351">
        <f t="shared" si="0"/>
        <v>0</v>
      </c>
      <c r="T33" s="351">
        <f t="shared" si="0"/>
        <v>0</v>
      </c>
      <c r="U33" s="331">
        <f t="shared" si="1"/>
        <v>0</v>
      </c>
      <c r="V33" s="331">
        <f t="shared" si="1"/>
        <v>0</v>
      </c>
    </row>
    <row r="34" spans="1:22" ht="25.5" x14ac:dyDescent="0.2">
      <c r="A34" s="326" t="s">
        <v>328</v>
      </c>
      <c r="B34" s="326" t="s">
        <v>521</v>
      </c>
      <c r="C34" s="326" t="s">
        <v>225</v>
      </c>
      <c r="D34" s="327" t="s">
        <v>352</v>
      </c>
      <c r="E34" s="350">
        <v>1</v>
      </c>
      <c r="F34" s="350">
        <v>1</v>
      </c>
      <c r="G34" s="328">
        <v>0</v>
      </c>
      <c r="H34" s="328">
        <v>0</v>
      </c>
      <c r="I34" s="328">
        <v>1</v>
      </c>
      <c r="J34" s="328">
        <v>1</v>
      </c>
      <c r="K34" s="328">
        <v>0</v>
      </c>
      <c r="L34" s="328">
        <v>0</v>
      </c>
      <c r="M34" s="328">
        <v>0</v>
      </c>
      <c r="N34" s="328">
        <v>0</v>
      </c>
      <c r="O34" s="328">
        <v>0</v>
      </c>
      <c r="P34" s="328">
        <v>0</v>
      </c>
      <c r="Q34" s="329">
        <v>2</v>
      </c>
      <c r="R34" s="329">
        <v>2</v>
      </c>
      <c r="S34" s="351">
        <f t="shared" si="0"/>
        <v>0</v>
      </c>
      <c r="T34" s="351">
        <f t="shared" si="0"/>
        <v>0</v>
      </c>
      <c r="U34" s="331">
        <f t="shared" si="1"/>
        <v>0</v>
      </c>
      <c r="V34" s="331">
        <f t="shared" si="1"/>
        <v>0</v>
      </c>
    </row>
    <row r="35" spans="1:22" ht="38.25" x14ac:dyDescent="0.2">
      <c r="A35" s="326" t="s">
        <v>328</v>
      </c>
      <c r="B35" s="326" t="s">
        <v>521</v>
      </c>
      <c r="C35" s="326" t="s">
        <v>225</v>
      </c>
      <c r="D35" s="327" t="s">
        <v>621</v>
      </c>
      <c r="E35" s="350">
        <v>1</v>
      </c>
      <c r="F35" s="350">
        <v>1</v>
      </c>
      <c r="G35" s="328">
        <v>0</v>
      </c>
      <c r="H35" s="328">
        <v>0</v>
      </c>
      <c r="I35" s="328">
        <v>0</v>
      </c>
      <c r="J35" s="328">
        <v>0</v>
      </c>
      <c r="K35" s="328">
        <v>0</v>
      </c>
      <c r="L35" s="328">
        <v>0</v>
      </c>
      <c r="M35" s="328">
        <v>0</v>
      </c>
      <c r="N35" s="328">
        <v>0</v>
      </c>
      <c r="O35" s="328">
        <v>0</v>
      </c>
      <c r="P35" s="328">
        <v>0</v>
      </c>
      <c r="Q35" s="329">
        <v>1</v>
      </c>
      <c r="R35" s="329">
        <v>1</v>
      </c>
      <c r="S35" s="351">
        <f t="shared" si="0"/>
        <v>0</v>
      </c>
      <c r="T35" s="351">
        <f t="shared" si="0"/>
        <v>0</v>
      </c>
      <c r="U35" s="331">
        <f t="shared" si="1"/>
        <v>0</v>
      </c>
      <c r="V35" s="331">
        <f t="shared" si="1"/>
        <v>0</v>
      </c>
    </row>
    <row r="36" spans="1:22" ht="38.25" x14ac:dyDescent="0.2">
      <c r="A36" s="326" t="s">
        <v>328</v>
      </c>
      <c r="B36" s="326" t="s">
        <v>521</v>
      </c>
      <c r="C36" s="326" t="s">
        <v>225</v>
      </c>
      <c r="D36" s="327" t="s">
        <v>353</v>
      </c>
      <c r="E36" s="350">
        <v>1</v>
      </c>
      <c r="F36" s="350">
        <v>0</v>
      </c>
      <c r="G36" s="328">
        <v>0</v>
      </c>
      <c r="H36" s="328">
        <v>0</v>
      </c>
      <c r="I36" s="328">
        <v>1</v>
      </c>
      <c r="J36" s="328">
        <v>1</v>
      </c>
      <c r="K36" s="328">
        <v>0</v>
      </c>
      <c r="L36" s="328">
        <v>0</v>
      </c>
      <c r="M36" s="328">
        <v>0</v>
      </c>
      <c r="N36" s="328">
        <v>0</v>
      </c>
      <c r="O36" s="328">
        <v>0</v>
      </c>
      <c r="P36" s="328">
        <v>0</v>
      </c>
      <c r="Q36" s="329">
        <v>2</v>
      </c>
      <c r="R36" s="329">
        <v>1</v>
      </c>
      <c r="S36" s="351">
        <f t="shared" si="0"/>
        <v>0</v>
      </c>
      <c r="T36" s="351">
        <f t="shared" si="0"/>
        <v>0</v>
      </c>
      <c r="U36" s="331">
        <f t="shared" si="1"/>
        <v>0</v>
      </c>
      <c r="V36" s="331">
        <f t="shared" si="1"/>
        <v>0</v>
      </c>
    </row>
    <row r="37" spans="1:22" ht="25.5" x14ac:dyDescent="0.2">
      <c r="A37" s="326" t="s">
        <v>328</v>
      </c>
      <c r="B37" s="326" t="s">
        <v>521</v>
      </c>
      <c r="C37" s="326" t="s">
        <v>225</v>
      </c>
      <c r="D37" s="327" t="s">
        <v>354</v>
      </c>
      <c r="E37" s="350">
        <v>0</v>
      </c>
      <c r="F37" s="350">
        <v>0</v>
      </c>
      <c r="G37" s="328">
        <v>0</v>
      </c>
      <c r="H37" s="328">
        <v>0</v>
      </c>
      <c r="I37" s="328">
        <v>0</v>
      </c>
      <c r="J37" s="328">
        <v>0</v>
      </c>
      <c r="K37" s="328">
        <v>1</v>
      </c>
      <c r="L37" s="328">
        <v>1</v>
      </c>
      <c r="M37" s="328">
        <v>0</v>
      </c>
      <c r="N37" s="328">
        <v>0</v>
      </c>
      <c r="O37" s="328">
        <v>0</v>
      </c>
      <c r="P37" s="328">
        <v>0</v>
      </c>
      <c r="Q37" s="329">
        <v>1</v>
      </c>
      <c r="R37" s="329">
        <v>1</v>
      </c>
      <c r="S37" s="351">
        <f t="shared" si="0"/>
        <v>1</v>
      </c>
      <c r="T37" s="351">
        <f t="shared" si="0"/>
        <v>1</v>
      </c>
      <c r="U37" s="331">
        <f t="shared" si="1"/>
        <v>100</v>
      </c>
      <c r="V37" s="331">
        <f t="shared" si="1"/>
        <v>100</v>
      </c>
    </row>
    <row r="38" spans="1:22" ht="25.5" x14ac:dyDescent="0.2">
      <c r="A38" s="326" t="s">
        <v>328</v>
      </c>
      <c r="B38" s="326" t="s">
        <v>521</v>
      </c>
      <c r="C38" s="326" t="s">
        <v>225</v>
      </c>
      <c r="D38" s="327" t="s">
        <v>622</v>
      </c>
      <c r="E38" s="350">
        <v>1</v>
      </c>
      <c r="F38" s="350">
        <v>0</v>
      </c>
      <c r="G38" s="328">
        <v>0</v>
      </c>
      <c r="H38" s="328">
        <v>0</v>
      </c>
      <c r="I38" s="328">
        <v>0</v>
      </c>
      <c r="J38" s="328">
        <v>0</v>
      </c>
      <c r="K38" s="328">
        <v>0</v>
      </c>
      <c r="L38" s="328">
        <v>0</v>
      </c>
      <c r="M38" s="328">
        <v>0</v>
      </c>
      <c r="N38" s="328">
        <v>0</v>
      </c>
      <c r="O38" s="328">
        <v>0</v>
      </c>
      <c r="P38" s="328">
        <v>0</v>
      </c>
      <c r="Q38" s="329">
        <v>1</v>
      </c>
      <c r="R38" s="329">
        <v>0</v>
      </c>
      <c r="S38" s="351">
        <f t="shared" si="0"/>
        <v>0</v>
      </c>
      <c r="T38" s="351">
        <f t="shared" si="0"/>
        <v>0</v>
      </c>
      <c r="U38" s="331">
        <f t="shared" si="1"/>
        <v>0</v>
      </c>
      <c r="V38" s="331">
        <v>0</v>
      </c>
    </row>
    <row r="39" spans="1:22" ht="25.5" x14ac:dyDescent="0.2">
      <c r="A39" s="326" t="s">
        <v>328</v>
      </c>
      <c r="B39" s="326" t="s">
        <v>521</v>
      </c>
      <c r="C39" s="326" t="s">
        <v>225</v>
      </c>
      <c r="D39" s="327" t="s">
        <v>623</v>
      </c>
      <c r="E39" s="350">
        <v>1</v>
      </c>
      <c r="F39" s="350">
        <v>0</v>
      </c>
      <c r="G39" s="328">
        <v>0</v>
      </c>
      <c r="H39" s="328">
        <v>0</v>
      </c>
      <c r="I39" s="328">
        <v>0</v>
      </c>
      <c r="J39" s="328">
        <v>0</v>
      </c>
      <c r="K39" s="328">
        <v>0</v>
      </c>
      <c r="L39" s="328">
        <v>0</v>
      </c>
      <c r="M39" s="328">
        <v>0</v>
      </c>
      <c r="N39" s="328">
        <v>0</v>
      </c>
      <c r="O39" s="328">
        <v>0</v>
      </c>
      <c r="P39" s="328">
        <v>0</v>
      </c>
      <c r="Q39" s="329">
        <v>1</v>
      </c>
      <c r="R39" s="329">
        <v>0</v>
      </c>
      <c r="S39" s="351">
        <f t="shared" si="0"/>
        <v>0</v>
      </c>
      <c r="T39" s="351">
        <f t="shared" si="0"/>
        <v>0</v>
      </c>
      <c r="U39" s="331">
        <f t="shared" si="1"/>
        <v>0</v>
      </c>
      <c r="V39" s="331">
        <v>0</v>
      </c>
    </row>
    <row r="40" spans="1:22" ht="25.5" x14ac:dyDescent="0.2">
      <c r="A40" s="326" t="s">
        <v>328</v>
      </c>
      <c r="B40" s="326" t="s">
        <v>521</v>
      </c>
      <c r="C40" s="326" t="s">
        <v>225</v>
      </c>
      <c r="D40" s="327" t="s">
        <v>355</v>
      </c>
      <c r="E40" s="350">
        <v>7</v>
      </c>
      <c r="F40" s="350">
        <v>4</v>
      </c>
      <c r="G40" s="328">
        <v>1</v>
      </c>
      <c r="H40" s="328">
        <v>1</v>
      </c>
      <c r="I40" s="328">
        <v>1</v>
      </c>
      <c r="J40" s="328">
        <v>1</v>
      </c>
      <c r="K40" s="328">
        <v>0</v>
      </c>
      <c r="L40" s="328">
        <v>0</v>
      </c>
      <c r="M40" s="328">
        <v>0</v>
      </c>
      <c r="N40" s="328">
        <v>0</v>
      </c>
      <c r="O40" s="328">
        <v>0</v>
      </c>
      <c r="P40" s="328">
        <v>0</v>
      </c>
      <c r="Q40" s="329">
        <v>9</v>
      </c>
      <c r="R40" s="329">
        <v>6</v>
      </c>
      <c r="S40" s="351">
        <f t="shared" si="0"/>
        <v>0</v>
      </c>
      <c r="T40" s="351">
        <f t="shared" si="0"/>
        <v>0</v>
      </c>
      <c r="U40" s="331">
        <f t="shared" si="1"/>
        <v>0</v>
      </c>
      <c r="V40" s="331">
        <f t="shared" si="1"/>
        <v>0</v>
      </c>
    </row>
    <row r="41" spans="1:22" ht="25.5" x14ac:dyDescent="0.2">
      <c r="A41" s="326" t="s">
        <v>328</v>
      </c>
      <c r="B41" s="326" t="s">
        <v>521</v>
      </c>
      <c r="C41" s="326" t="s">
        <v>225</v>
      </c>
      <c r="D41" s="327" t="s">
        <v>356</v>
      </c>
      <c r="E41" s="350">
        <v>0</v>
      </c>
      <c r="F41" s="350">
        <v>0</v>
      </c>
      <c r="G41" s="328">
        <v>0</v>
      </c>
      <c r="H41" s="328">
        <v>0</v>
      </c>
      <c r="I41" s="328">
        <v>1</v>
      </c>
      <c r="J41" s="328">
        <v>0</v>
      </c>
      <c r="K41" s="328">
        <v>0</v>
      </c>
      <c r="L41" s="328">
        <v>0</v>
      </c>
      <c r="M41" s="328">
        <v>0</v>
      </c>
      <c r="N41" s="328">
        <v>0</v>
      </c>
      <c r="O41" s="328">
        <v>0</v>
      </c>
      <c r="P41" s="328">
        <v>0</v>
      </c>
      <c r="Q41" s="329">
        <v>1</v>
      </c>
      <c r="R41" s="329">
        <v>0</v>
      </c>
      <c r="S41" s="351">
        <f t="shared" si="0"/>
        <v>0</v>
      </c>
      <c r="T41" s="351">
        <f t="shared" si="0"/>
        <v>0</v>
      </c>
      <c r="U41" s="331">
        <f t="shared" si="1"/>
        <v>0</v>
      </c>
      <c r="V41" s="331">
        <v>0</v>
      </c>
    </row>
    <row r="42" spans="1:22" ht="38.25" x14ac:dyDescent="0.2">
      <c r="A42" s="326" t="s">
        <v>328</v>
      </c>
      <c r="B42" s="326" t="s">
        <v>521</v>
      </c>
      <c r="C42" s="326" t="s">
        <v>225</v>
      </c>
      <c r="D42" s="327" t="s">
        <v>357</v>
      </c>
      <c r="E42" s="350">
        <v>2</v>
      </c>
      <c r="F42" s="350">
        <v>2</v>
      </c>
      <c r="G42" s="328">
        <v>5</v>
      </c>
      <c r="H42" s="328">
        <v>4</v>
      </c>
      <c r="I42" s="328">
        <v>1</v>
      </c>
      <c r="J42" s="328">
        <v>1</v>
      </c>
      <c r="K42" s="328">
        <v>0</v>
      </c>
      <c r="L42" s="328">
        <v>0</v>
      </c>
      <c r="M42" s="328">
        <v>0</v>
      </c>
      <c r="N42" s="328">
        <v>0</v>
      </c>
      <c r="O42" s="328">
        <v>0</v>
      </c>
      <c r="P42" s="328">
        <v>0</v>
      </c>
      <c r="Q42" s="329">
        <v>8</v>
      </c>
      <c r="R42" s="329">
        <v>7</v>
      </c>
      <c r="S42" s="351">
        <f t="shared" si="0"/>
        <v>0</v>
      </c>
      <c r="T42" s="351">
        <f t="shared" si="0"/>
        <v>0</v>
      </c>
      <c r="U42" s="331">
        <f t="shared" si="1"/>
        <v>0</v>
      </c>
      <c r="V42" s="331">
        <f t="shared" si="1"/>
        <v>0</v>
      </c>
    </row>
    <row r="43" spans="1:22" ht="25.5" x14ac:dyDescent="0.2">
      <c r="A43" s="326" t="s">
        <v>328</v>
      </c>
      <c r="B43" s="326" t="s">
        <v>521</v>
      </c>
      <c r="C43" s="326" t="s">
        <v>225</v>
      </c>
      <c r="D43" s="327" t="s">
        <v>624</v>
      </c>
      <c r="E43" s="350">
        <v>0</v>
      </c>
      <c r="F43" s="350">
        <v>0</v>
      </c>
      <c r="G43" s="328">
        <v>1</v>
      </c>
      <c r="H43" s="328">
        <v>0</v>
      </c>
      <c r="I43" s="328">
        <v>0</v>
      </c>
      <c r="J43" s="328">
        <v>0</v>
      </c>
      <c r="K43" s="328">
        <v>0</v>
      </c>
      <c r="L43" s="328">
        <v>0</v>
      </c>
      <c r="M43" s="328">
        <v>0</v>
      </c>
      <c r="N43" s="328">
        <v>0</v>
      </c>
      <c r="O43" s="328">
        <v>0</v>
      </c>
      <c r="P43" s="328">
        <v>0</v>
      </c>
      <c r="Q43" s="329">
        <v>1</v>
      </c>
      <c r="R43" s="329">
        <v>0</v>
      </c>
      <c r="S43" s="351">
        <f t="shared" si="0"/>
        <v>0</v>
      </c>
      <c r="T43" s="351">
        <f t="shared" si="0"/>
        <v>0</v>
      </c>
      <c r="U43" s="331">
        <f t="shared" si="1"/>
        <v>0</v>
      </c>
      <c r="V43" s="331">
        <v>0</v>
      </c>
    </row>
    <row r="44" spans="1:22" ht="38.25" x14ac:dyDescent="0.2">
      <c r="A44" s="326" t="s">
        <v>328</v>
      </c>
      <c r="B44" s="326" t="s">
        <v>521</v>
      </c>
      <c r="C44" s="326" t="s">
        <v>225</v>
      </c>
      <c r="D44" s="327" t="s">
        <v>358</v>
      </c>
      <c r="E44" s="350">
        <v>0</v>
      </c>
      <c r="F44" s="350">
        <v>0</v>
      </c>
      <c r="G44" s="328">
        <v>0</v>
      </c>
      <c r="H44" s="328">
        <v>0</v>
      </c>
      <c r="I44" s="328">
        <v>1</v>
      </c>
      <c r="J44" s="328">
        <v>1</v>
      </c>
      <c r="K44" s="328">
        <v>0</v>
      </c>
      <c r="L44" s="328">
        <v>0</v>
      </c>
      <c r="M44" s="328">
        <v>0</v>
      </c>
      <c r="N44" s="328">
        <v>0</v>
      </c>
      <c r="O44" s="328">
        <v>0</v>
      </c>
      <c r="P44" s="328">
        <v>0</v>
      </c>
      <c r="Q44" s="329">
        <v>1</v>
      </c>
      <c r="R44" s="329">
        <v>1</v>
      </c>
      <c r="S44" s="351">
        <f t="shared" si="0"/>
        <v>0</v>
      </c>
      <c r="T44" s="351">
        <f t="shared" si="0"/>
        <v>0</v>
      </c>
      <c r="U44" s="331">
        <f t="shared" si="1"/>
        <v>0</v>
      </c>
      <c r="V44" s="331">
        <f t="shared" si="1"/>
        <v>0</v>
      </c>
    </row>
    <row r="45" spans="1:22" ht="38.25" x14ac:dyDescent="0.2">
      <c r="A45" s="326" t="s">
        <v>328</v>
      </c>
      <c r="B45" s="326" t="s">
        <v>521</v>
      </c>
      <c r="C45" s="326" t="s">
        <v>225</v>
      </c>
      <c r="D45" s="327" t="s">
        <v>359</v>
      </c>
      <c r="E45" s="350">
        <v>1</v>
      </c>
      <c r="F45" s="350">
        <v>1</v>
      </c>
      <c r="G45" s="328">
        <v>0</v>
      </c>
      <c r="H45" s="328">
        <v>0</v>
      </c>
      <c r="I45" s="328">
        <v>0</v>
      </c>
      <c r="J45" s="328">
        <v>0</v>
      </c>
      <c r="K45" s="328">
        <v>0</v>
      </c>
      <c r="L45" s="328">
        <v>0</v>
      </c>
      <c r="M45" s="328">
        <v>0</v>
      </c>
      <c r="N45" s="328">
        <v>0</v>
      </c>
      <c r="O45" s="328">
        <v>0</v>
      </c>
      <c r="P45" s="328">
        <v>0</v>
      </c>
      <c r="Q45" s="329">
        <v>1</v>
      </c>
      <c r="R45" s="329">
        <v>1</v>
      </c>
      <c r="S45" s="351">
        <f t="shared" si="0"/>
        <v>0</v>
      </c>
      <c r="T45" s="351">
        <f t="shared" si="0"/>
        <v>0</v>
      </c>
      <c r="U45" s="331">
        <f t="shared" si="1"/>
        <v>0</v>
      </c>
      <c r="V45" s="331">
        <f t="shared" si="1"/>
        <v>0</v>
      </c>
    </row>
    <row r="46" spans="1:22" ht="25.5" x14ac:dyDescent="0.2">
      <c r="A46" s="326" t="s">
        <v>328</v>
      </c>
      <c r="B46" s="326" t="s">
        <v>521</v>
      </c>
      <c r="C46" s="326" t="s">
        <v>225</v>
      </c>
      <c r="D46" s="327" t="s">
        <v>360</v>
      </c>
      <c r="E46" s="350">
        <v>0</v>
      </c>
      <c r="F46" s="350">
        <v>0</v>
      </c>
      <c r="G46" s="328">
        <v>0</v>
      </c>
      <c r="H46" s="328">
        <v>0</v>
      </c>
      <c r="I46" s="328">
        <v>1</v>
      </c>
      <c r="J46" s="328">
        <v>1</v>
      </c>
      <c r="K46" s="328">
        <v>0</v>
      </c>
      <c r="L46" s="328">
        <v>0</v>
      </c>
      <c r="M46" s="328">
        <v>0</v>
      </c>
      <c r="N46" s="328">
        <v>0</v>
      </c>
      <c r="O46" s="328">
        <v>0</v>
      </c>
      <c r="P46" s="328">
        <v>0</v>
      </c>
      <c r="Q46" s="329">
        <v>1</v>
      </c>
      <c r="R46" s="329">
        <v>1</v>
      </c>
      <c r="S46" s="351">
        <f t="shared" si="0"/>
        <v>0</v>
      </c>
      <c r="T46" s="351">
        <f t="shared" si="0"/>
        <v>0</v>
      </c>
      <c r="U46" s="331">
        <f t="shared" si="1"/>
        <v>0</v>
      </c>
      <c r="V46" s="331">
        <f t="shared" si="1"/>
        <v>0</v>
      </c>
    </row>
    <row r="47" spans="1:22" x14ac:dyDescent="0.2">
      <c r="A47" s="439" t="s">
        <v>361</v>
      </c>
      <c r="B47" s="440"/>
      <c r="C47" s="440"/>
      <c r="D47" s="441"/>
      <c r="E47" s="332">
        <f>SUM(E5:E46)</f>
        <v>216</v>
      </c>
      <c r="F47" s="332">
        <f t="shared" ref="F47:T47" si="2">SUM(F5:F46)</f>
        <v>128</v>
      </c>
      <c r="G47" s="332">
        <f t="shared" si="2"/>
        <v>194</v>
      </c>
      <c r="H47" s="332">
        <f t="shared" si="2"/>
        <v>113</v>
      </c>
      <c r="I47" s="332">
        <f t="shared" si="2"/>
        <v>103</v>
      </c>
      <c r="J47" s="332">
        <f t="shared" si="2"/>
        <v>73</v>
      </c>
      <c r="K47" s="332">
        <f t="shared" si="2"/>
        <v>20</v>
      </c>
      <c r="L47" s="332">
        <f t="shared" si="2"/>
        <v>11</v>
      </c>
      <c r="M47" s="332">
        <f t="shared" si="2"/>
        <v>2</v>
      </c>
      <c r="N47" s="332">
        <f t="shared" si="2"/>
        <v>0</v>
      </c>
      <c r="O47" s="332">
        <f t="shared" si="2"/>
        <v>0</v>
      </c>
      <c r="P47" s="332">
        <f t="shared" si="2"/>
        <v>0</v>
      </c>
      <c r="Q47" s="332">
        <f t="shared" si="2"/>
        <v>535</v>
      </c>
      <c r="R47" s="332">
        <f t="shared" si="2"/>
        <v>325</v>
      </c>
      <c r="S47" s="332">
        <f t="shared" si="2"/>
        <v>22</v>
      </c>
      <c r="T47" s="332">
        <f t="shared" si="2"/>
        <v>11</v>
      </c>
      <c r="U47" s="334">
        <f t="shared" si="1"/>
        <v>4.1121495327102808</v>
      </c>
      <c r="V47" s="334">
        <f t="shared" si="1"/>
        <v>3.3846153846153846</v>
      </c>
    </row>
    <row r="48" spans="1:22" x14ac:dyDescent="0.2">
      <c r="A48" s="326" t="s">
        <v>328</v>
      </c>
      <c r="B48" s="326" t="s">
        <v>521</v>
      </c>
      <c r="C48" s="326" t="s">
        <v>79</v>
      </c>
      <c r="D48" s="326" t="s">
        <v>102</v>
      </c>
      <c r="E48" s="350">
        <v>5</v>
      </c>
      <c r="F48" s="350">
        <v>0</v>
      </c>
      <c r="G48" s="328">
        <v>0</v>
      </c>
      <c r="H48" s="328">
        <v>0</v>
      </c>
      <c r="I48" s="328">
        <v>4</v>
      </c>
      <c r="J48" s="328">
        <v>1</v>
      </c>
      <c r="K48" s="328">
        <v>2</v>
      </c>
      <c r="L48" s="328">
        <v>0</v>
      </c>
      <c r="M48" s="328">
        <v>0</v>
      </c>
      <c r="N48" s="328">
        <v>0</v>
      </c>
      <c r="O48" s="328">
        <v>0</v>
      </c>
      <c r="P48" s="328">
        <v>0</v>
      </c>
      <c r="Q48" s="329">
        <v>11</v>
      </c>
      <c r="R48" s="329">
        <v>1</v>
      </c>
      <c r="S48" s="351">
        <f>M48+O48</f>
        <v>0</v>
      </c>
      <c r="T48" s="351">
        <f>N48+P48</f>
        <v>0</v>
      </c>
      <c r="U48" s="331">
        <f>S48/Q48*100</f>
        <v>0</v>
      </c>
      <c r="V48" s="331">
        <f>T48/R48*100</f>
        <v>0</v>
      </c>
    </row>
    <row r="49" spans="1:22" x14ac:dyDescent="0.2">
      <c r="A49" s="326" t="s">
        <v>328</v>
      </c>
      <c r="B49" s="326" t="s">
        <v>521</v>
      </c>
      <c r="C49" s="326" t="s">
        <v>79</v>
      </c>
      <c r="D49" s="326" t="s">
        <v>97</v>
      </c>
      <c r="E49" s="350">
        <v>5</v>
      </c>
      <c r="F49" s="350">
        <v>3</v>
      </c>
      <c r="G49" s="328">
        <v>1</v>
      </c>
      <c r="H49" s="328">
        <v>0</v>
      </c>
      <c r="I49" s="328">
        <v>5</v>
      </c>
      <c r="J49" s="328">
        <v>2</v>
      </c>
      <c r="K49" s="328">
        <v>3</v>
      </c>
      <c r="L49" s="328">
        <v>2</v>
      </c>
      <c r="M49" s="328">
        <v>2</v>
      </c>
      <c r="N49" s="328">
        <v>2</v>
      </c>
      <c r="O49" s="328">
        <v>0</v>
      </c>
      <c r="P49" s="328">
        <v>0</v>
      </c>
      <c r="Q49" s="329">
        <v>16</v>
      </c>
      <c r="R49" s="329">
        <v>9</v>
      </c>
      <c r="S49" s="351">
        <f>M49+O49</f>
        <v>2</v>
      </c>
      <c r="T49" s="351">
        <f>N49+P49</f>
        <v>2</v>
      </c>
      <c r="U49" s="331">
        <f>S49/Q49*100</f>
        <v>12.5</v>
      </c>
      <c r="V49" s="331">
        <f>T49/R49*100</f>
        <v>22.222222222222221</v>
      </c>
    </row>
    <row r="50" spans="1:22" x14ac:dyDescent="0.2">
      <c r="A50" s="439" t="s">
        <v>362</v>
      </c>
      <c r="B50" s="440"/>
      <c r="C50" s="440"/>
      <c r="D50" s="441"/>
      <c r="E50" s="332">
        <f>SUM(E48:E49)</f>
        <v>10</v>
      </c>
      <c r="F50" s="332">
        <f t="shared" ref="F50:T50" si="3">SUM(F48:F49)</f>
        <v>3</v>
      </c>
      <c r="G50" s="332">
        <f t="shared" si="3"/>
        <v>1</v>
      </c>
      <c r="H50" s="332">
        <f t="shared" si="3"/>
        <v>0</v>
      </c>
      <c r="I50" s="332">
        <f t="shared" si="3"/>
        <v>9</v>
      </c>
      <c r="J50" s="332">
        <f t="shared" si="3"/>
        <v>3</v>
      </c>
      <c r="K50" s="332">
        <f t="shared" si="3"/>
        <v>5</v>
      </c>
      <c r="L50" s="332">
        <f t="shared" si="3"/>
        <v>2</v>
      </c>
      <c r="M50" s="332">
        <f t="shared" si="3"/>
        <v>2</v>
      </c>
      <c r="N50" s="332">
        <f t="shared" si="3"/>
        <v>2</v>
      </c>
      <c r="O50" s="332">
        <f t="shared" si="3"/>
        <v>0</v>
      </c>
      <c r="P50" s="332">
        <f t="shared" si="3"/>
        <v>0</v>
      </c>
      <c r="Q50" s="332">
        <f t="shared" si="3"/>
        <v>27</v>
      </c>
      <c r="R50" s="332">
        <f t="shared" si="3"/>
        <v>10</v>
      </c>
      <c r="S50" s="332">
        <f t="shared" si="3"/>
        <v>2</v>
      </c>
      <c r="T50" s="332">
        <f t="shared" si="3"/>
        <v>2</v>
      </c>
      <c r="U50" s="334">
        <f t="shared" ref="U50:V65" si="4">S50/Q50*100</f>
        <v>7.4074074074074066</v>
      </c>
      <c r="V50" s="334">
        <f t="shared" si="4"/>
        <v>20</v>
      </c>
    </row>
    <row r="51" spans="1:22" x14ac:dyDescent="0.2">
      <c r="A51" s="442" t="s">
        <v>54</v>
      </c>
      <c r="B51" s="443"/>
      <c r="C51" s="443"/>
      <c r="D51" s="444"/>
      <c r="E51" s="339">
        <f>E47+E50</f>
        <v>226</v>
      </c>
      <c r="F51" s="339">
        <f t="shared" ref="F51:T51" si="5">F47+F50</f>
        <v>131</v>
      </c>
      <c r="G51" s="339">
        <f t="shared" si="5"/>
        <v>195</v>
      </c>
      <c r="H51" s="339">
        <f t="shared" si="5"/>
        <v>113</v>
      </c>
      <c r="I51" s="339">
        <f t="shared" si="5"/>
        <v>112</v>
      </c>
      <c r="J51" s="339">
        <f t="shared" si="5"/>
        <v>76</v>
      </c>
      <c r="K51" s="339">
        <f t="shared" si="5"/>
        <v>25</v>
      </c>
      <c r="L51" s="339">
        <f t="shared" si="5"/>
        <v>13</v>
      </c>
      <c r="M51" s="339">
        <f t="shared" si="5"/>
        <v>4</v>
      </c>
      <c r="N51" s="339">
        <f t="shared" si="5"/>
        <v>2</v>
      </c>
      <c r="O51" s="339">
        <f t="shared" si="5"/>
        <v>0</v>
      </c>
      <c r="P51" s="339">
        <f t="shared" si="5"/>
        <v>0</v>
      </c>
      <c r="Q51" s="339">
        <f t="shared" si="5"/>
        <v>562</v>
      </c>
      <c r="R51" s="339">
        <f t="shared" si="5"/>
        <v>335</v>
      </c>
      <c r="S51" s="339">
        <f t="shared" si="5"/>
        <v>24</v>
      </c>
      <c r="T51" s="339">
        <f t="shared" si="5"/>
        <v>13</v>
      </c>
      <c r="U51" s="349">
        <f t="shared" si="4"/>
        <v>4.2704626334519578</v>
      </c>
      <c r="V51" s="349">
        <f t="shared" si="4"/>
        <v>3.8805970149253728</v>
      </c>
    </row>
    <row r="52" spans="1:22" x14ac:dyDescent="0.2">
      <c r="A52" s="326" t="s">
        <v>328</v>
      </c>
      <c r="B52" s="326" t="s">
        <v>625</v>
      </c>
      <c r="C52" s="326" t="s">
        <v>225</v>
      </c>
      <c r="D52" s="326" t="s">
        <v>102</v>
      </c>
      <c r="E52" s="350">
        <v>10</v>
      </c>
      <c r="F52" s="350">
        <v>1</v>
      </c>
      <c r="G52" s="328">
        <v>9</v>
      </c>
      <c r="H52" s="328">
        <v>0</v>
      </c>
      <c r="I52" s="328">
        <v>0</v>
      </c>
      <c r="J52" s="328">
        <v>0</v>
      </c>
      <c r="K52" s="328">
        <v>2</v>
      </c>
      <c r="L52" s="328">
        <v>0</v>
      </c>
      <c r="M52" s="328">
        <v>0</v>
      </c>
      <c r="N52" s="328">
        <v>0</v>
      </c>
      <c r="O52" s="328">
        <v>0</v>
      </c>
      <c r="P52" s="328">
        <v>0</v>
      </c>
      <c r="Q52" s="329">
        <v>21</v>
      </c>
      <c r="R52" s="329">
        <v>1</v>
      </c>
      <c r="S52" s="330">
        <f>I52+K52</f>
        <v>2</v>
      </c>
      <c r="T52" s="330">
        <f>J52+L52</f>
        <v>0</v>
      </c>
      <c r="U52" s="331">
        <f t="shared" si="4"/>
        <v>9.5238095238095237</v>
      </c>
      <c r="V52" s="331">
        <f t="shared" si="4"/>
        <v>0</v>
      </c>
    </row>
    <row r="53" spans="1:22" ht="25.5" x14ac:dyDescent="0.2">
      <c r="A53" s="326" t="s">
        <v>328</v>
      </c>
      <c r="B53" s="326" t="s">
        <v>625</v>
      </c>
      <c r="C53" s="326" t="s">
        <v>225</v>
      </c>
      <c r="D53" s="327" t="s">
        <v>363</v>
      </c>
      <c r="E53" s="350">
        <v>0</v>
      </c>
      <c r="F53" s="350">
        <v>0</v>
      </c>
      <c r="G53" s="328">
        <v>22</v>
      </c>
      <c r="H53" s="328">
        <v>14</v>
      </c>
      <c r="I53" s="328">
        <v>0</v>
      </c>
      <c r="J53" s="328">
        <v>0</v>
      </c>
      <c r="K53" s="328">
        <v>0</v>
      </c>
      <c r="L53" s="328">
        <v>0</v>
      </c>
      <c r="M53" s="328">
        <v>0</v>
      </c>
      <c r="N53" s="328">
        <v>0</v>
      </c>
      <c r="O53" s="328">
        <v>0</v>
      </c>
      <c r="P53" s="328">
        <v>0</v>
      </c>
      <c r="Q53" s="329">
        <v>22</v>
      </c>
      <c r="R53" s="329">
        <v>14</v>
      </c>
      <c r="S53" s="330">
        <f t="shared" ref="S53:T75" si="6">I53+K53</f>
        <v>0</v>
      </c>
      <c r="T53" s="330">
        <f t="shared" si="6"/>
        <v>0</v>
      </c>
      <c r="U53" s="331">
        <f t="shared" si="4"/>
        <v>0</v>
      </c>
      <c r="V53" s="331">
        <f t="shared" si="4"/>
        <v>0</v>
      </c>
    </row>
    <row r="54" spans="1:22" ht="25.5" x14ac:dyDescent="0.2">
      <c r="A54" s="326" t="s">
        <v>328</v>
      </c>
      <c r="B54" s="326" t="s">
        <v>625</v>
      </c>
      <c r="C54" s="326" t="s">
        <v>225</v>
      </c>
      <c r="D54" s="327" t="s">
        <v>331</v>
      </c>
      <c r="E54" s="350">
        <v>4</v>
      </c>
      <c r="F54" s="350">
        <v>3</v>
      </c>
      <c r="G54" s="328">
        <v>2</v>
      </c>
      <c r="H54" s="328">
        <v>1</v>
      </c>
      <c r="I54" s="328">
        <v>0</v>
      </c>
      <c r="J54" s="328">
        <v>0</v>
      </c>
      <c r="K54" s="328">
        <v>0</v>
      </c>
      <c r="L54" s="328">
        <v>0</v>
      </c>
      <c r="M54" s="328">
        <v>0</v>
      </c>
      <c r="N54" s="328">
        <v>0</v>
      </c>
      <c r="O54" s="328">
        <v>0</v>
      </c>
      <c r="P54" s="328">
        <v>0</v>
      </c>
      <c r="Q54" s="329">
        <v>6</v>
      </c>
      <c r="R54" s="329">
        <v>4</v>
      </c>
      <c r="S54" s="330">
        <f t="shared" si="6"/>
        <v>0</v>
      </c>
      <c r="T54" s="330">
        <f t="shared" si="6"/>
        <v>0</v>
      </c>
      <c r="U54" s="331">
        <f t="shared" si="4"/>
        <v>0</v>
      </c>
      <c r="V54" s="331">
        <f t="shared" si="4"/>
        <v>0</v>
      </c>
    </row>
    <row r="55" spans="1:22" x14ac:dyDescent="0.2">
      <c r="A55" s="326" t="s">
        <v>328</v>
      </c>
      <c r="B55" s="326" t="s">
        <v>625</v>
      </c>
      <c r="C55" s="326" t="s">
        <v>225</v>
      </c>
      <c r="D55" s="326" t="s">
        <v>100</v>
      </c>
      <c r="E55" s="350">
        <v>0</v>
      </c>
      <c r="F55" s="350">
        <v>0</v>
      </c>
      <c r="G55" s="328">
        <v>5</v>
      </c>
      <c r="H55" s="328">
        <v>3</v>
      </c>
      <c r="I55" s="328">
        <v>1</v>
      </c>
      <c r="J55" s="328">
        <v>1</v>
      </c>
      <c r="K55" s="328">
        <v>2</v>
      </c>
      <c r="L55" s="328">
        <v>1</v>
      </c>
      <c r="M55" s="328">
        <v>0</v>
      </c>
      <c r="N55" s="328">
        <v>0</v>
      </c>
      <c r="O55" s="328">
        <v>0</v>
      </c>
      <c r="P55" s="328">
        <v>0</v>
      </c>
      <c r="Q55" s="329">
        <v>8</v>
      </c>
      <c r="R55" s="329">
        <v>5</v>
      </c>
      <c r="S55" s="330">
        <f t="shared" si="6"/>
        <v>3</v>
      </c>
      <c r="T55" s="330">
        <f t="shared" si="6"/>
        <v>2</v>
      </c>
      <c r="U55" s="331">
        <f t="shared" si="4"/>
        <v>37.5</v>
      </c>
      <c r="V55" s="331">
        <f t="shared" si="4"/>
        <v>40</v>
      </c>
    </row>
    <row r="56" spans="1:22" x14ac:dyDescent="0.2">
      <c r="A56" s="326" t="s">
        <v>328</v>
      </c>
      <c r="B56" s="326" t="s">
        <v>625</v>
      </c>
      <c r="C56" s="326" t="s">
        <v>225</v>
      </c>
      <c r="D56" s="326" t="s">
        <v>364</v>
      </c>
      <c r="E56" s="350">
        <v>4</v>
      </c>
      <c r="F56" s="350">
        <v>3</v>
      </c>
      <c r="G56" s="328">
        <v>3</v>
      </c>
      <c r="H56" s="328">
        <v>1</v>
      </c>
      <c r="I56" s="328">
        <v>3</v>
      </c>
      <c r="J56" s="328">
        <v>2</v>
      </c>
      <c r="K56" s="328">
        <v>2</v>
      </c>
      <c r="L56" s="328">
        <v>1</v>
      </c>
      <c r="M56" s="328">
        <v>0</v>
      </c>
      <c r="N56" s="328">
        <v>0</v>
      </c>
      <c r="O56" s="328">
        <v>0</v>
      </c>
      <c r="P56" s="328">
        <v>0</v>
      </c>
      <c r="Q56" s="329">
        <v>12</v>
      </c>
      <c r="R56" s="329">
        <v>7</v>
      </c>
      <c r="S56" s="330">
        <f t="shared" si="6"/>
        <v>5</v>
      </c>
      <c r="T56" s="330">
        <f t="shared" si="6"/>
        <v>3</v>
      </c>
      <c r="U56" s="331">
        <f t="shared" si="4"/>
        <v>41.666666666666671</v>
      </c>
      <c r="V56" s="331">
        <f t="shared" si="4"/>
        <v>42.857142857142854</v>
      </c>
    </row>
    <row r="57" spans="1:22" ht="25.5" x14ac:dyDescent="0.2">
      <c r="A57" s="326" t="s">
        <v>328</v>
      </c>
      <c r="B57" s="326" t="s">
        <v>625</v>
      </c>
      <c r="C57" s="326" t="s">
        <v>225</v>
      </c>
      <c r="D57" s="327" t="s">
        <v>365</v>
      </c>
      <c r="E57" s="350">
        <v>2</v>
      </c>
      <c r="F57" s="350">
        <v>1</v>
      </c>
      <c r="G57" s="328">
        <v>2</v>
      </c>
      <c r="H57" s="328">
        <v>2</v>
      </c>
      <c r="I57" s="328">
        <v>0</v>
      </c>
      <c r="J57" s="328">
        <v>0</v>
      </c>
      <c r="K57" s="328">
        <v>0</v>
      </c>
      <c r="L57" s="328">
        <v>0</v>
      </c>
      <c r="M57" s="328">
        <v>0</v>
      </c>
      <c r="N57" s="328">
        <v>0</v>
      </c>
      <c r="O57" s="328">
        <v>0</v>
      </c>
      <c r="P57" s="328">
        <v>0</v>
      </c>
      <c r="Q57" s="329">
        <v>4</v>
      </c>
      <c r="R57" s="329">
        <v>3</v>
      </c>
      <c r="S57" s="330">
        <f t="shared" si="6"/>
        <v>0</v>
      </c>
      <c r="T57" s="330">
        <f t="shared" si="6"/>
        <v>0</v>
      </c>
      <c r="U57" s="331">
        <f t="shared" si="4"/>
        <v>0</v>
      </c>
      <c r="V57" s="331">
        <f t="shared" si="4"/>
        <v>0</v>
      </c>
    </row>
    <row r="58" spans="1:22" x14ac:dyDescent="0.2">
      <c r="A58" s="326" t="s">
        <v>328</v>
      </c>
      <c r="B58" s="326" t="s">
        <v>625</v>
      </c>
      <c r="C58" s="326" t="s">
        <v>225</v>
      </c>
      <c r="D58" s="326" t="s">
        <v>366</v>
      </c>
      <c r="E58" s="350">
        <v>0</v>
      </c>
      <c r="F58" s="350">
        <v>0</v>
      </c>
      <c r="G58" s="328">
        <v>5</v>
      </c>
      <c r="H58" s="328">
        <v>3</v>
      </c>
      <c r="I58" s="328">
        <v>0</v>
      </c>
      <c r="J58" s="328">
        <v>0</v>
      </c>
      <c r="K58" s="328">
        <v>0</v>
      </c>
      <c r="L58" s="328">
        <v>0</v>
      </c>
      <c r="M58" s="328">
        <v>0</v>
      </c>
      <c r="N58" s="328">
        <v>0</v>
      </c>
      <c r="O58" s="328">
        <v>0</v>
      </c>
      <c r="P58" s="328">
        <v>0</v>
      </c>
      <c r="Q58" s="329">
        <v>5</v>
      </c>
      <c r="R58" s="329">
        <v>3</v>
      </c>
      <c r="S58" s="330">
        <f t="shared" si="6"/>
        <v>0</v>
      </c>
      <c r="T58" s="330">
        <f t="shared" si="6"/>
        <v>0</v>
      </c>
      <c r="U58" s="331">
        <f t="shared" si="4"/>
        <v>0</v>
      </c>
      <c r="V58" s="331">
        <f t="shared" si="4"/>
        <v>0</v>
      </c>
    </row>
    <row r="59" spans="1:22" ht="38.25" x14ac:dyDescent="0.2">
      <c r="A59" s="326" t="s">
        <v>328</v>
      </c>
      <c r="B59" s="326" t="s">
        <v>625</v>
      </c>
      <c r="C59" s="326" t="s">
        <v>225</v>
      </c>
      <c r="D59" s="327" t="s">
        <v>334</v>
      </c>
      <c r="E59" s="350">
        <v>4</v>
      </c>
      <c r="F59" s="350">
        <v>4</v>
      </c>
      <c r="G59" s="328">
        <v>5</v>
      </c>
      <c r="H59" s="328">
        <v>4</v>
      </c>
      <c r="I59" s="328">
        <v>0</v>
      </c>
      <c r="J59" s="328">
        <v>0</v>
      </c>
      <c r="K59" s="328">
        <v>0</v>
      </c>
      <c r="L59" s="328">
        <v>0</v>
      </c>
      <c r="M59" s="328">
        <v>0</v>
      </c>
      <c r="N59" s="328">
        <v>0</v>
      </c>
      <c r="O59" s="328">
        <v>0</v>
      </c>
      <c r="P59" s="328">
        <v>0</v>
      </c>
      <c r="Q59" s="329">
        <v>9</v>
      </c>
      <c r="R59" s="329">
        <v>8</v>
      </c>
      <c r="S59" s="330">
        <f t="shared" si="6"/>
        <v>0</v>
      </c>
      <c r="T59" s="330">
        <f t="shared" si="6"/>
        <v>0</v>
      </c>
      <c r="U59" s="331">
        <f t="shared" si="4"/>
        <v>0</v>
      </c>
      <c r="V59" s="331">
        <f t="shared" si="4"/>
        <v>0</v>
      </c>
    </row>
    <row r="60" spans="1:22" ht="25.5" x14ac:dyDescent="0.2">
      <c r="A60" s="326" t="s">
        <v>328</v>
      </c>
      <c r="B60" s="326" t="s">
        <v>625</v>
      </c>
      <c r="C60" s="326" t="s">
        <v>225</v>
      </c>
      <c r="D60" s="327" t="s">
        <v>367</v>
      </c>
      <c r="E60" s="350">
        <v>0</v>
      </c>
      <c r="F60" s="350">
        <v>0</v>
      </c>
      <c r="G60" s="328">
        <v>1</v>
      </c>
      <c r="H60" s="328">
        <v>0</v>
      </c>
      <c r="I60" s="328">
        <v>0</v>
      </c>
      <c r="J60" s="328">
        <v>0</v>
      </c>
      <c r="K60" s="328">
        <v>0</v>
      </c>
      <c r="L60" s="328">
        <v>0</v>
      </c>
      <c r="M60" s="328">
        <v>0</v>
      </c>
      <c r="N60" s="328">
        <v>0</v>
      </c>
      <c r="O60" s="328">
        <v>0</v>
      </c>
      <c r="P60" s="328">
        <v>0</v>
      </c>
      <c r="Q60" s="329">
        <v>1</v>
      </c>
      <c r="R60" s="329">
        <v>0</v>
      </c>
      <c r="S60" s="330">
        <f t="shared" si="6"/>
        <v>0</v>
      </c>
      <c r="T60" s="330">
        <f t="shared" si="6"/>
        <v>0</v>
      </c>
      <c r="U60" s="331">
        <f t="shared" si="4"/>
        <v>0</v>
      </c>
      <c r="V60" s="331">
        <v>0</v>
      </c>
    </row>
    <row r="61" spans="1:22" ht="25.5" x14ac:dyDescent="0.2">
      <c r="A61" s="326" t="s">
        <v>328</v>
      </c>
      <c r="B61" s="326" t="s">
        <v>625</v>
      </c>
      <c r="C61" s="326" t="s">
        <v>225</v>
      </c>
      <c r="D61" s="327" t="s">
        <v>336</v>
      </c>
      <c r="E61" s="350">
        <v>1</v>
      </c>
      <c r="F61" s="350">
        <v>1</v>
      </c>
      <c r="G61" s="328">
        <v>2</v>
      </c>
      <c r="H61" s="328">
        <v>2</v>
      </c>
      <c r="I61" s="328">
        <v>0</v>
      </c>
      <c r="J61" s="328">
        <v>0</v>
      </c>
      <c r="K61" s="328">
        <v>0</v>
      </c>
      <c r="L61" s="328">
        <v>0</v>
      </c>
      <c r="M61" s="328">
        <v>0</v>
      </c>
      <c r="N61" s="328">
        <v>0</v>
      </c>
      <c r="O61" s="328">
        <v>0</v>
      </c>
      <c r="P61" s="328">
        <v>0</v>
      </c>
      <c r="Q61" s="329">
        <v>3</v>
      </c>
      <c r="R61" s="329">
        <v>3</v>
      </c>
      <c r="S61" s="330">
        <f t="shared" si="6"/>
        <v>0</v>
      </c>
      <c r="T61" s="330">
        <f t="shared" si="6"/>
        <v>0</v>
      </c>
      <c r="U61" s="331">
        <f t="shared" si="4"/>
        <v>0</v>
      </c>
      <c r="V61" s="331">
        <f t="shared" si="4"/>
        <v>0</v>
      </c>
    </row>
    <row r="62" spans="1:22" ht="25.5" x14ac:dyDescent="0.2">
      <c r="A62" s="326" t="s">
        <v>328</v>
      </c>
      <c r="B62" s="326" t="s">
        <v>625</v>
      </c>
      <c r="C62" s="326" t="s">
        <v>225</v>
      </c>
      <c r="D62" s="327" t="s">
        <v>337</v>
      </c>
      <c r="E62" s="350">
        <v>1</v>
      </c>
      <c r="F62" s="350">
        <v>1</v>
      </c>
      <c r="G62" s="328">
        <v>2</v>
      </c>
      <c r="H62" s="328">
        <v>1</v>
      </c>
      <c r="I62" s="328">
        <v>0</v>
      </c>
      <c r="J62" s="328">
        <v>0</v>
      </c>
      <c r="K62" s="328">
        <v>0</v>
      </c>
      <c r="L62" s="328">
        <v>0</v>
      </c>
      <c r="M62" s="328">
        <v>0</v>
      </c>
      <c r="N62" s="328">
        <v>0</v>
      </c>
      <c r="O62" s="328">
        <v>0</v>
      </c>
      <c r="P62" s="328">
        <v>0</v>
      </c>
      <c r="Q62" s="329">
        <v>3</v>
      </c>
      <c r="R62" s="329">
        <v>2</v>
      </c>
      <c r="S62" s="330">
        <f t="shared" si="6"/>
        <v>0</v>
      </c>
      <c r="T62" s="330">
        <f t="shared" si="6"/>
        <v>0</v>
      </c>
      <c r="U62" s="331">
        <f t="shared" si="4"/>
        <v>0</v>
      </c>
      <c r="V62" s="331">
        <f t="shared" si="4"/>
        <v>0</v>
      </c>
    </row>
    <row r="63" spans="1:22" ht="25.5" x14ac:dyDescent="0.2">
      <c r="A63" s="326" t="s">
        <v>328</v>
      </c>
      <c r="B63" s="326" t="s">
        <v>625</v>
      </c>
      <c r="C63" s="326" t="s">
        <v>225</v>
      </c>
      <c r="D63" s="327" t="s">
        <v>338</v>
      </c>
      <c r="E63" s="350">
        <v>1</v>
      </c>
      <c r="F63" s="350">
        <v>1</v>
      </c>
      <c r="G63" s="328">
        <v>2</v>
      </c>
      <c r="H63" s="328">
        <v>2</v>
      </c>
      <c r="I63" s="328">
        <v>0</v>
      </c>
      <c r="J63" s="328">
        <v>0</v>
      </c>
      <c r="K63" s="328">
        <v>1</v>
      </c>
      <c r="L63" s="328">
        <v>1</v>
      </c>
      <c r="M63" s="328">
        <v>0</v>
      </c>
      <c r="N63" s="328">
        <v>0</v>
      </c>
      <c r="O63" s="328">
        <v>0</v>
      </c>
      <c r="P63" s="328">
        <v>0</v>
      </c>
      <c r="Q63" s="329">
        <v>4</v>
      </c>
      <c r="R63" s="329">
        <v>4</v>
      </c>
      <c r="S63" s="330">
        <f t="shared" si="6"/>
        <v>1</v>
      </c>
      <c r="T63" s="330">
        <f t="shared" si="6"/>
        <v>1</v>
      </c>
      <c r="U63" s="331">
        <f t="shared" si="4"/>
        <v>25</v>
      </c>
      <c r="V63" s="331">
        <f t="shared" si="4"/>
        <v>25</v>
      </c>
    </row>
    <row r="64" spans="1:22" ht="38.25" x14ac:dyDescent="0.2">
      <c r="A64" s="326" t="s">
        <v>328</v>
      </c>
      <c r="B64" s="326" t="s">
        <v>625</v>
      </c>
      <c r="C64" s="326" t="s">
        <v>225</v>
      </c>
      <c r="D64" s="327" t="s">
        <v>626</v>
      </c>
      <c r="E64" s="350">
        <v>4</v>
      </c>
      <c r="F64" s="350">
        <v>4</v>
      </c>
      <c r="G64" s="328">
        <v>0</v>
      </c>
      <c r="H64" s="328">
        <v>0</v>
      </c>
      <c r="I64" s="328">
        <v>0</v>
      </c>
      <c r="J64" s="328">
        <v>0</v>
      </c>
      <c r="K64" s="328">
        <v>0</v>
      </c>
      <c r="L64" s="328">
        <v>0</v>
      </c>
      <c r="M64" s="328">
        <v>0</v>
      </c>
      <c r="N64" s="328">
        <v>0</v>
      </c>
      <c r="O64" s="328">
        <v>0</v>
      </c>
      <c r="P64" s="328">
        <v>0</v>
      </c>
      <c r="Q64" s="329">
        <v>4</v>
      </c>
      <c r="R64" s="329">
        <v>4</v>
      </c>
      <c r="S64" s="330">
        <f t="shared" si="6"/>
        <v>0</v>
      </c>
      <c r="T64" s="330">
        <f t="shared" si="6"/>
        <v>0</v>
      </c>
      <c r="U64" s="331">
        <f t="shared" si="4"/>
        <v>0</v>
      </c>
      <c r="V64" s="331">
        <f t="shared" si="4"/>
        <v>0</v>
      </c>
    </row>
    <row r="65" spans="1:22" ht="25.5" x14ac:dyDescent="0.2">
      <c r="A65" s="326" t="s">
        <v>328</v>
      </c>
      <c r="B65" s="326" t="s">
        <v>625</v>
      </c>
      <c r="C65" s="326" t="s">
        <v>225</v>
      </c>
      <c r="D65" s="327" t="s">
        <v>627</v>
      </c>
      <c r="E65" s="350">
        <v>1</v>
      </c>
      <c r="F65" s="350">
        <v>0</v>
      </c>
      <c r="G65" s="328">
        <v>0</v>
      </c>
      <c r="H65" s="328">
        <v>0</v>
      </c>
      <c r="I65" s="328">
        <v>0</v>
      </c>
      <c r="J65" s="328">
        <v>0</v>
      </c>
      <c r="K65" s="328">
        <v>0</v>
      </c>
      <c r="L65" s="328">
        <v>0</v>
      </c>
      <c r="M65" s="328">
        <v>0</v>
      </c>
      <c r="N65" s="328">
        <v>0</v>
      </c>
      <c r="O65" s="328">
        <v>0</v>
      </c>
      <c r="P65" s="328">
        <v>0</v>
      </c>
      <c r="Q65" s="329">
        <v>1</v>
      </c>
      <c r="R65" s="329">
        <v>0</v>
      </c>
      <c r="S65" s="330">
        <f t="shared" si="6"/>
        <v>0</v>
      </c>
      <c r="T65" s="330">
        <f t="shared" si="6"/>
        <v>0</v>
      </c>
      <c r="U65" s="331">
        <f t="shared" si="4"/>
        <v>0</v>
      </c>
      <c r="V65" s="331">
        <v>0</v>
      </c>
    </row>
    <row r="66" spans="1:22" ht="25.5" x14ac:dyDescent="0.2">
      <c r="A66" s="326" t="s">
        <v>328</v>
      </c>
      <c r="B66" s="326" t="s">
        <v>625</v>
      </c>
      <c r="C66" s="326" t="s">
        <v>225</v>
      </c>
      <c r="D66" s="327" t="s">
        <v>342</v>
      </c>
      <c r="E66" s="350">
        <v>0</v>
      </c>
      <c r="F66" s="350">
        <v>0</v>
      </c>
      <c r="G66" s="328">
        <v>1</v>
      </c>
      <c r="H66" s="328">
        <v>1</v>
      </c>
      <c r="I66" s="328">
        <v>0</v>
      </c>
      <c r="J66" s="328">
        <v>0</v>
      </c>
      <c r="K66" s="328">
        <v>0</v>
      </c>
      <c r="L66" s="328">
        <v>0</v>
      </c>
      <c r="M66" s="328">
        <v>0</v>
      </c>
      <c r="N66" s="328">
        <v>0</v>
      </c>
      <c r="O66" s="328">
        <v>0</v>
      </c>
      <c r="P66" s="328">
        <v>0</v>
      </c>
      <c r="Q66" s="329">
        <v>1</v>
      </c>
      <c r="R66" s="329">
        <v>1</v>
      </c>
      <c r="S66" s="330">
        <f t="shared" si="6"/>
        <v>0</v>
      </c>
      <c r="T66" s="330">
        <f t="shared" si="6"/>
        <v>0</v>
      </c>
      <c r="U66" s="331">
        <f t="shared" ref="U66:V82" si="7">S66/Q66*100</f>
        <v>0</v>
      </c>
      <c r="V66" s="331">
        <f t="shared" si="7"/>
        <v>0</v>
      </c>
    </row>
    <row r="67" spans="1:22" ht="25.5" x14ac:dyDescent="0.2">
      <c r="A67" s="326" t="s">
        <v>328</v>
      </c>
      <c r="B67" s="326" t="s">
        <v>625</v>
      </c>
      <c r="C67" s="326" t="s">
        <v>225</v>
      </c>
      <c r="D67" s="327" t="s">
        <v>343</v>
      </c>
      <c r="E67" s="350">
        <v>1</v>
      </c>
      <c r="F67" s="350">
        <v>0</v>
      </c>
      <c r="G67" s="328">
        <v>2</v>
      </c>
      <c r="H67" s="328">
        <v>1</v>
      </c>
      <c r="I67" s="328">
        <v>0</v>
      </c>
      <c r="J67" s="328">
        <v>0</v>
      </c>
      <c r="K67" s="328">
        <v>0</v>
      </c>
      <c r="L67" s="328">
        <v>0</v>
      </c>
      <c r="M67" s="328">
        <v>0</v>
      </c>
      <c r="N67" s="328">
        <v>0</v>
      </c>
      <c r="O67" s="328">
        <v>0</v>
      </c>
      <c r="P67" s="328">
        <v>0</v>
      </c>
      <c r="Q67" s="329">
        <v>3</v>
      </c>
      <c r="R67" s="329">
        <v>1</v>
      </c>
      <c r="S67" s="330">
        <f t="shared" si="6"/>
        <v>0</v>
      </c>
      <c r="T67" s="330">
        <f t="shared" si="6"/>
        <v>0</v>
      </c>
      <c r="U67" s="331">
        <f t="shared" si="7"/>
        <v>0</v>
      </c>
      <c r="V67" s="331">
        <f t="shared" si="7"/>
        <v>0</v>
      </c>
    </row>
    <row r="68" spans="1:22" ht="38.25" x14ac:dyDescent="0.2">
      <c r="A68" s="326" t="s">
        <v>328</v>
      </c>
      <c r="B68" s="326" t="s">
        <v>625</v>
      </c>
      <c r="C68" s="326" t="s">
        <v>225</v>
      </c>
      <c r="D68" s="327" t="s">
        <v>344</v>
      </c>
      <c r="E68" s="350">
        <v>6</v>
      </c>
      <c r="F68" s="350">
        <v>3</v>
      </c>
      <c r="G68" s="328">
        <v>1</v>
      </c>
      <c r="H68" s="328">
        <v>0</v>
      </c>
      <c r="I68" s="328">
        <v>0</v>
      </c>
      <c r="J68" s="328">
        <v>0</v>
      </c>
      <c r="K68" s="328">
        <v>0</v>
      </c>
      <c r="L68" s="328">
        <v>0</v>
      </c>
      <c r="M68" s="328">
        <v>0</v>
      </c>
      <c r="N68" s="328">
        <v>0</v>
      </c>
      <c r="O68" s="328">
        <v>0</v>
      </c>
      <c r="P68" s="328">
        <v>0</v>
      </c>
      <c r="Q68" s="329">
        <v>7</v>
      </c>
      <c r="R68" s="329">
        <v>3</v>
      </c>
      <c r="S68" s="330">
        <f t="shared" si="6"/>
        <v>0</v>
      </c>
      <c r="T68" s="330">
        <f t="shared" si="6"/>
        <v>0</v>
      </c>
      <c r="U68" s="331">
        <f t="shared" si="7"/>
        <v>0</v>
      </c>
      <c r="V68" s="331">
        <f t="shared" si="7"/>
        <v>0</v>
      </c>
    </row>
    <row r="69" spans="1:22" ht="25.5" x14ac:dyDescent="0.2">
      <c r="A69" s="326" t="s">
        <v>328</v>
      </c>
      <c r="B69" s="326" t="s">
        <v>625</v>
      </c>
      <c r="C69" s="326" t="s">
        <v>225</v>
      </c>
      <c r="D69" s="327" t="s">
        <v>346</v>
      </c>
      <c r="E69" s="350">
        <v>5</v>
      </c>
      <c r="F69" s="350">
        <v>1</v>
      </c>
      <c r="G69" s="328">
        <v>3</v>
      </c>
      <c r="H69" s="328">
        <v>1</v>
      </c>
      <c r="I69" s="328">
        <v>2</v>
      </c>
      <c r="J69" s="328">
        <v>0</v>
      </c>
      <c r="K69" s="328">
        <v>0</v>
      </c>
      <c r="L69" s="328">
        <v>0</v>
      </c>
      <c r="M69" s="328">
        <v>0</v>
      </c>
      <c r="N69" s="328">
        <v>0</v>
      </c>
      <c r="O69" s="328">
        <v>0</v>
      </c>
      <c r="P69" s="328">
        <v>0</v>
      </c>
      <c r="Q69" s="329">
        <v>10</v>
      </c>
      <c r="R69" s="329">
        <v>2</v>
      </c>
      <c r="S69" s="330">
        <f t="shared" si="6"/>
        <v>2</v>
      </c>
      <c r="T69" s="330">
        <f t="shared" si="6"/>
        <v>0</v>
      </c>
      <c r="U69" s="331">
        <f t="shared" si="7"/>
        <v>20</v>
      </c>
      <c r="V69" s="331">
        <f t="shared" si="7"/>
        <v>0</v>
      </c>
    </row>
    <row r="70" spans="1:22" ht="25.5" x14ac:dyDescent="0.2">
      <c r="A70" s="326" t="s">
        <v>328</v>
      </c>
      <c r="B70" s="326" t="s">
        <v>625</v>
      </c>
      <c r="C70" s="326" t="s">
        <v>225</v>
      </c>
      <c r="D70" s="327" t="s">
        <v>347</v>
      </c>
      <c r="E70" s="350">
        <v>2</v>
      </c>
      <c r="F70" s="350">
        <v>2</v>
      </c>
      <c r="G70" s="328">
        <v>0</v>
      </c>
      <c r="H70" s="328">
        <v>0</v>
      </c>
      <c r="I70" s="328">
        <v>0</v>
      </c>
      <c r="J70" s="328">
        <v>0</v>
      </c>
      <c r="K70" s="328">
        <v>0</v>
      </c>
      <c r="L70" s="328">
        <v>0</v>
      </c>
      <c r="M70" s="328">
        <v>0</v>
      </c>
      <c r="N70" s="328">
        <v>0</v>
      </c>
      <c r="O70" s="328">
        <v>0</v>
      </c>
      <c r="P70" s="328">
        <v>0</v>
      </c>
      <c r="Q70" s="329">
        <v>2</v>
      </c>
      <c r="R70" s="329">
        <v>2</v>
      </c>
      <c r="S70" s="330">
        <f t="shared" si="6"/>
        <v>0</v>
      </c>
      <c r="T70" s="330">
        <f t="shared" si="6"/>
        <v>0</v>
      </c>
      <c r="U70" s="331">
        <f t="shared" si="7"/>
        <v>0</v>
      </c>
      <c r="V70" s="331">
        <f t="shared" si="7"/>
        <v>0</v>
      </c>
    </row>
    <row r="71" spans="1:22" ht="38.25" x14ac:dyDescent="0.2">
      <c r="A71" s="326" t="s">
        <v>328</v>
      </c>
      <c r="B71" s="326" t="s">
        <v>625</v>
      </c>
      <c r="C71" s="326" t="s">
        <v>225</v>
      </c>
      <c r="D71" s="327" t="s">
        <v>348</v>
      </c>
      <c r="E71" s="350">
        <v>0</v>
      </c>
      <c r="F71" s="350">
        <v>0</v>
      </c>
      <c r="G71" s="328">
        <v>1</v>
      </c>
      <c r="H71" s="328">
        <v>1</v>
      </c>
      <c r="I71" s="328">
        <v>0</v>
      </c>
      <c r="J71" s="328">
        <v>0</v>
      </c>
      <c r="K71" s="328">
        <v>0</v>
      </c>
      <c r="L71" s="328">
        <v>0</v>
      </c>
      <c r="M71" s="328">
        <v>0</v>
      </c>
      <c r="N71" s="328">
        <v>0</v>
      </c>
      <c r="O71" s="328">
        <v>0</v>
      </c>
      <c r="P71" s="328">
        <v>0</v>
      </c>
      <c r="Q71" s="329">
        <v>1</v>
      </c>
      <c r="R71" s="329">
        <v>1</v>
      </c>
      <c r="S71" s="330">
        <f t="shared" si="6"/>
        <v>0</v>
      </c>
      <c r="T71" s="330">
        <f t="shared" si="6"/>
        <v>0</v>
      </c>
      <c r="U71" s="331">
        <f t="shared" si="7"/>
        <v>0</v>
      </c>
      <c r="V71" s="331">
        <f t="shared" si="7"/>
        <v>0</v>
      </c>
    </row>
    <row r="72" spans="1:22" ht="38.25" x14ac:dyDescent="0.2">
      <c r="A72" s="326" t="s">
        <v>328</v>
      </c>
      <c r="B72" s="326" t="s">
        <v>625</v>
      </c>
      <c r="C72" s="326" t="s">
        <v>225</v>
      </c>
      <c r="D72" s="327" t="s">
        <v>350</v>
      </c>
      <c r="E72" s="350">
        <v>3</v>
      </c>
      <c r="F72" s="350">
        <v>2</v>
      </c>
      <c r="G72" s="328">
        <v>4</v>
      </c>
      <c r="H72" s="328">
        <v>4</v>
      </c>
      <c r="I72" s="328">
        <v>0</v>
      </c>
      <c r="J72" s="328">
        <v>0</v>
      </c>
      <c r="K72" s="328">
        <v>0</v>
      </c>
      <c r="L72" s="328">
        <v>0</v>
      </c>
      <c r="M72" s="328">
        <v>0</v>
      </c>
      <c r="N72" s="328">
        <v>0</v>
      </c>
      <c r="O72" s="328">
        <v>0</v>
      </c>
      <c r="P72" s="328">
        <v>0</v>
      </c>
      <c r="Q72" s="329">
        <v>7</v>
      </c>
      <c r="R72" s="329">
        <v>6</v>
      </c>
      <c r="S72" s="330">
        <f t="shared" si="6"/>
        <v>0</v>
      </c>
      <c r="T72" s="330">
        <f t="shared" si="6"/>
        <v>0</v>
      </c>
      <c r="U72" s="331">
        <f t="shared" si="7"/>
        <v>0</v>
      </c>
      <c r="V72" s="331">
        <f t="shared" si="7"/>
        <v>0</v>
      </c>
    </row>
    <row r="73" spans="1:22" ht="38.25" x14ac:dyDescent="0.2">
      <c r="A73" s="326" t="s">
        <v>328</v>
      </c>
      <c r="B73" s="326" t="s">
        <v>625</v>
      </c>
      <c r="C73" s="326" t="s">
        <v>225</v>
      </c>
      <c r="D73" s="327" t="s">
        <v>353</v>
      </c>
      <c r="E73" s="350">
        <v>2</v>
      </c>
      <c r="F73" s="350">
        <v>1</v>
      </c>
      <c r="G73" s="328">
        <v>1</v>
      </c>
      <c r="H73" s="328">
        <v>1</v>
      </c>
      <c r="I73" s="328">
        <v>0</v>
      </c>
      <c r="J73" s="328">
        <v>0</v>
      </c>
      <c r="K73" s="328">
        <v>0</v>
      </c>
      <c r="L73" s="328">
        <v>0</v>
      </c>
      <c r="M73" s="328">
        <v>0</v>
      </c>
      <c r="N73" s="328">
        <v>0</v>
      </c>
      <c r="O73" s="328">
        <v>0</v>
      </c>
      <c r="P73" s="328">
        <v>0</v>
      </c>
      <c r="Q73" s="329">
        <v>3</v>
      </c>
      <c r="R73" s="329">
        <v>2</v>
      </c>
      <c r="S73" s="330">
        <f t="shared" si="6"/>
        <v>0</v>
      </c>
      <c r="T73" s="330">
        <f t="shared" si="6"/>
        <v>0</v>
      </c>
      <c r="U73" s="331">
        <f t="shared" si="7"/>
        <v>0</v>
      </c>
      <c r="V73" s="331">
        <f t="shared" si="7"/>
        <v>0</v>
      </c>
    </row>
    <row r="74" spans="1:22" ht="25.5" x14ac:dyDescent="0.2">
      <c r="A74" s="326" t="s">
        <v>328</v>
      </c>
      <c r="B74" s="326" t="s">
        <v>625</v>
      </c>
      <c r="C74" s="326" t="s">
        <v>225</v>
      </c>
      <c r="D74" s="327" t="s">
        <v>356</v>
      </c>
      <c r="E74" s="350">
        <v>1</v>
      </c>
      <c r="F74" s="350">
        <v>0</v>
      </c>
      <c r="G74" s="328">
        <v>2</v>
      </c>
      <c r="H74" s="328">
        <v>0</v>
      </c>
      <c r="I74" s="328">
        <v>0</v>
      </c>
      <c r="J74" s="328">
        <v>0</v>
      </c>
      <c r="K74" s="328">
        <v>0</v>
      </c>
      <c r="L74" s="328">
        <v>0</v>
      </c>
      <c r="M74" s="328">
        <v>0</v>
      </c>
      <c r="N74" s="328">
        <v>0</v>
      </c>
      <c r="O74" s="328">
        <v>0</v>
      </c>
      <c r="P74" s="328">
        <v>0</v>
      </c>
      <c r="Q74" s="329">
        <v>3</v>
      </c>
      <c r="R74" s="329">
        <v>0</v>
      </c>
      <c r="S74" s="330">
        <f t="shared" si="6"/>
        <v>0</v>
      </c>
      <c r="T74" s="330">
        <f t="shared" si="6"/>
        <v>0</v>
      </c>
      <c r="U74" s="331">
        <f t="shared" si="7"/>
        <v>0</v>
      </c>
      <c r="V74" s="331">
        <v>0</v>
      </c>
    </row>
    <row r="75" spans="1:22" ht="38.25" x14ac:dyDescent="0.2">
      <c r="A75" s="326" t="s">
        <v>328</v>
      </c>
      <c r="B75" s="326" t="s">
        <v>625</v>
      </c>
      <c r="C75" s="326" t="s">
        <v>225</v>
      </c>
      <c r="D75" s="327" t="s">
        <v>357</v>
      </c>
      <c r="E75" s="350">
        <v>2</v>
      </c>
      <c r="F75" s="350">
        <v>2</v>
      </c>
      <c r="G75" s="328">
        <v>0</v>
      </c>
      <c r="H75" s="328">
        <v>0</v>
      </c>
      <c r="I75" s="328">
        <v>0</v>
      </c>
      <c r="J75" s="328">
        <v>0</v>
      </c>
      <c r="K75" s="328">
        <v>0</v>
      </c>
      <c r="L75" s="328">
        <v>0</v>
      </c>
      <c r="M75" s="328">
        <v>0</v>
      </c>
      <c r="N75" s="328">
        <v>0</v>
      </c>
      <c r="O75" s="328">
        <v>0</v>
      </c>
      <c r="P75" s="328">
        <v>0</v>
      </c>
      <c r="Q75" s="329">
        <v>2</v>
      </c>
      <c r="R75" s="329">
        <v>2</v>
      </c>
      <c r="S75" s="330">
        <f t="shared" si="6"/>
        <v>0</v>
      </c>
      <c r="T75" s="330">
        <f t="shared" si="6"/>
        <v>0</v>
      </c>
      <c r="U75" s="331">
        <f t="shared" si="7"/>
        <v>0</v>
      </c>
      <c r="V75" s="331">
        <f t="shared" si="7"/>
        <v>0</v>
      </c>
    </row>
    <row r="76" spans="1:22" x14ac:dyDescent="0.2">
      <c r="A76" s="439" t="s">
        <v>368</v>
      </c>
      <c r="B76" s="440"/>
      <c r="C76" s="440"/>
      <c r="D76" s="441"/>
      <c r="E76" s="332">
        <f>SUM(E52:E75)</f>
        <v>54</v>
      </c>
      <c r="F76" s="332">
        <f t="shared" ref="F76:T76" si="8">SUM(F52:F75)</f>
        <v>30</v>
      </c>
      <c r="G76" s="332">
        <f t="shared" si="8"/>
        <v>75</v>
      </c>
      <c r="H76" s="332">
        <f t="shared" si="8"/>
        <v>42</v>
      </c>
      <c r="I76" s="332">
        <f t="shared" si="8"/>
        <v>6</v>
      </c>
      <c r="J76" s="332">
        <f t="shared" si="8"/>
        <v>3</v>
      </c>
      <c r="K76" s="332">
        <f t="shared" si="8"/>
        <v>7</v>
      </c>
      <c r="L76" s="332">
        <f t="shared" si="8"/>
        <v>3</v>
      </c>
      <c r="M76" s="332">
        <f t="shared" si="8"/>
        <v>0</v>
      </c>
      <c r="N76" s="332">
        <f t="shared" si="8"/>
        <v>0</v>
      </c>
      <c r="O76" s="332">
        <f t="shared" si="8"/>
        <v>0</v>
      </c>
      <c r="P76" s="332">
        <f t="shared" si="8"/>
        <v>0</v>
      </c>
      <c r="Q76" s="332">
        <f t="shared" si="8"/>
        <v>142</v>
      </c>
      <c r="R76" s="332">
        <f t="shared" si="8"/>
        <v>78</v>
      </c>
      <c r="S76" s="332">
        <f t="shared" si="8"/>
        <v>13</v>
      </c>
      <c r="T76" s="332">
        <f t="shared" si="8"/>
        <v>6</v>
      </c>
      <c r="U76" s="334">
        <f t="shared" si="7"/>
        <v>9.1549295774647899</v>
      </c>
      <c r="V76" s="334">
        <f t="shared" si="7"/>
        <v>7.6923076923076925</v>
      </c>
    </row>
    <row r="77" spans="1:22" x14ac:dyDescent="0.2">
      <c r="A77" s="326" t="s">
        <v>328</v>
      </c>
      <c r="B77" s="326" t="s">
        <v>625</v>
      </c>
      <c r="C77" s="326" t="s">
        <v>79</v>
      </c>
      <c r="D77" s="326" t="s">
        <v>102</v>
      </c>
      <c r="E77" s="350">
        <v>2</v>
      </c>
      <c r="F77" s="350">
        <v>0</v>
      </c>
      <c r="G77" s="328">
        <v>0</v>
      </c>
      <c r="H77" s="328">
        <v>0</v>
      </c>
      <c r="I77" s="328">
        <v>0</v>
      </c>
      <c r="J77" s="328">
        <v>0</v>
      </c>
      <c r="K77" s="328">
        <v>0</v>
      </c>
      <c r="L77" s="328">
        <v>0</v>
      </c>
      <c r="M77" s="328">
        <v>0</v>
      </c>
      <c r="N77" s="328">
        <v>0</v>
      </c>
      <c r="O77" s="328">
        <v>0</v>
      </c>
      <c r="P77" s="328">
        <v>0</v>
      </c>
      <c r="Q77" s="329">
        <v>2</v>
      </c>
      <c r="R77" s="329">
        <v>0</v>
      </c>
      <c r="S77" s="335">
        <f t="shared" ref="S77:T81" si="9">K77+M77</f>
        <v>0</v>
      </c>
      <c r="T77" s="335">
        <f t="shared" si="9"/>
        <v>0</v>
      </c>
      <c r="U77" s="336">
        <f t="shared" si="7"/>
        <v>0</v>
      </c>
      <c r="V77" s="336">
        <v>0</v>
      </c>
    </row>
    <row r="78" spans="1:22" x14ac:dyDescent="0.2">
      <c r="A78" s="326" t="s">
        <v>328</v>
      </c>
      <c r="B78" s="326" t="s">
        <v>625</v>
      </c>
      <c r="C78" s="326" t="s">
        <v>79</v>
      </c>
      <c r="D78" s="326" t="s">
        <v>329</v>
      </c>
      <c r="E78" s="328">
        <v>0</v>
      </c>
      <c r="F78" s="328">
        <v>0</v>
      </c>
      <c r="G78" s="328">
        <v>0</v>
      </c>
      <c r="H78" s="328">
        <v>0</v>
      </c>
      <c r="I78" s="328">
        <v>0</v>
      </c>
      <c r="J78" s="328">
        <v>0</v>
      </c>
      <c r="K78" s="328">
        <v>1</v>
      </c>
      <c r="L78" s="328">
        <v>0</v>
      </c>
      <c r="M78" s="328">
        <v>0</v>
      </c>
      <c r="N78" s="328">
        <v>0</v>
      </c>
      <c r="O78" s="328">
        <v>0</v>
      </c>
      <c r="P78" s="328">
        <v>0</v>
      </c>
      <c r="Q78" s="329">
        <v>1</v>
      </c>
      <c r="R78" s="329">
        <v>0</v>
      </c>
      <c r="S78" s="335">
        <f t="shared" si="9"/>
        <v>1</v>
      </c>
      <c r="T78" s="335">
        <f t="shared" si="9"/>
        <v>0</v>
      </c>
      <c r="U78" s="336">
        <f t="shared" si="7"/>
        <v>100</v>
      </c>
      <c r="V78" s="336">
        <v>0</v>
      </c>
    </row>
    <row r="79" spans="1:22" x14ac:dyDescent="0.2">
      <c r="A79" s="326" t="s">
        <v>328</v>
      </c>
      <c r="B79" s="326" t="s">
        <v>625</v>
      </c>
      <c r="C79" s="326" t="s">
        <v>79</v>
      </c>
      <c r="D79" s="326" t="s">
        <v>100</v>
      </c>
      <c r="E79" s="328">
        <v>0</v>
      </c>
      <c r="F79" s="328">
        <v>0</v>
      </c>
      <c r="G79" s="328">
        <v>2</v>
      </c>
      <c r="H79" s="328">
        <v>1</v>
      </c>
      <c r="I79" s="328">
        <v>0</v>
      </c>
      <c r="J79" s="328">
        <v>0</v>
      </c>
      <c r="K79" s="328">
        <v>1</v>
      </c>
      <c r="L79" s="328">
        <v>1</v>
      </c>
      <c r="M79" s="328">
        <v>0</v>
      </c>
      <c r="N79" s="328">
        <v>0</v>
      </c>
      <c r="O79" s="328">
        <v>0</v>
      </c>
      <c r="P79" s="328">
        <v>0</v>
      </c>
      <c r="Q79" s="329">
        <v>3</v>
      </c>
      <c r="R79" s="329">
        <v>2</v>
      </c>
      <c r="S79" s="335">
        <f t="shared" si="9"/>
        <v>1</v>
      </c>
      <c r="T79" s="335">
        <f t="shared" si="9"/>
        <v>1</v>
      </c>
      <c r="U79" s="336">
        <f t="shared" si="7"/>
        <v>33.333333333333329</v>
      </c>
      <c r="V79" s="336">
        <f t="shared" si="7"/>
        <v>50</v>
      </c>
    </row>
    <row r="80" spans="1:22" x14ac:dyDescent="0.2">
      <c r="A80" s="326" t="s">
        <v>328</v>
      </c>
      <c r="B80" s="326" t="s">
        <v>625</v>
      </c>
      <c r="C80" s="326" t="s">
        <v>79</v>
      </c>
      <c r="D80" s="326" t="s">
        <v>364</v>
      </c>
      <c r="E80" s="328">
        <v>0</v>
      </c>
      <c r="F80" s="328">
        <v>0</v>
      </c>
      <c r="G80" s="328">
        <v>2</v>
      </c>
      <c r="H80" s="328">
        <v>2</v>
      </c>
      <c r="I80" s="328">
        <v>0</v>
      </c>
      <c r="J80" s="328">
        <v>0</v>
      </c>
      <c r="K80" s="328">
        <v>0</v>
      </c>
      <c r="L80" s="328">
        <v>0</v>
      </c>
      <c r="M80" s="328">
        <v>0</v>
      </c>
      <c r="N80" s="328">
        <v>0</v>
      </c>
      <c r="O80" s="328">
        <v>0</v>
      </c>
      <c r="P80" s="328">
        <v>0</v>
      </c>
      <c r="Q80" s="329">
        <v>2</v>
      </c>
      <c r="R80" s="329">
        <v>2</v>
      </c>
      <c r="S80" s="335">
        <f t="shared" si="9"/>
        <v>0</v>
      </c>
      <c r="T80" s="335">
        <f t="shared" si="9"/>
        <v>0</v>
      </c>
      <c r="U80" s="336">
        <f t="shared" si="7"/>
        <v>0</v>
      </c>
      <c r="V80" s="336">
        <f t="shared" si="7"/>
        <v>0</v>
      </c>
    </row>
    <row r="81" spans="1:22" x14ac:dyDescent="0.2">
      <c r="A81" s="326" t="s">
        <v>328</v>
      </c>
      <c r="B81" s="326" t="s">
        <v>625</v>
      </c>
      <c r="C81" s="326" t="s">
        <v>79</v>
      </c>
      <c r="D81" s="326" t="s">
        <v>366</v>
      </c>
      <c r="E81" s="328">
        <v>0</v>
      </c>
      <c r="F81" s="328">
        <v>0</v>
      </c>
      <c r="G81" s="328">
        <v>2</v>
      </c>
      <c r="H81" s="328">
        <v>0</v>
      </c>
      <c r="I81" s="328">
        <v>0</v>
      </c>
      <c r="J81" s="328">
        <v>0</v>
      </c>
      <c r="K81" s="328">
        <v>0</v>
      </c>
      <c r="L81" s="328">
        <v>0</v>
      </c>
      <c r="M81" s="328">
        <v>0</v>
      </c>
      <c r="N81" s="328">
        <v>0</v>
      </c>
      <c r="O81" s="328">
        <v>0</v>
      </c>
      <c r="P81" s="328">
        <v>0</v>
      </c>
      <c r="Q81" s="329">
        <v>2</v>
      </c>
      <c r="R81" s="329">
        <v>0</v>
      </c>
      <c r="S81" s="335">
        <f t="shared" si="9"/>
        <v>0</v>
      </c>
      <c r="T81" s="335">
        <f t="shared" si="9"/>
        <v>0</v>
      </c>
      <c r="U81" s="336">
        <f t="shared" si="7"/>
        <v>0</v>
      </c>
      <c r="V81" s="336">
        <v>0</v>
      </c>
    </row>
    <row r="82" spans="1:22" x14ac:dyDescent="0.2">
      <c r="A82" s="439" t="s">
        <v>369</v>
      </c>
      <c r="B82" s="440"/>
      <c r="C82" s="440"/>
      <c r="D82" s="441"/>
      <c r="E82" s="332">
        <f>SUM(E77:E81)</f>
        <v>2</v>
      </c>
      <c r="F82" s="332">
        <f t="shared" ref="F82:T82" si="10">SUM(F77:F81)</f>
        <v>0</v>
      </c>
      <c r="G82" s="332">
        <f t="shared" si="10"/>
        <v>6</v>
      </c>
      <c r="H82" s="332">
        <f t="shared" si="10"/>
        <v>3</v>
      </c>
      <c r="I82" s="332">
        <f t="shared" si="10"/>
        <v>0</v>
      </c>
      <c r="J82" s="332">
        <f t="shared" si="10"/>
        <v>0</v>
      </c>
      <c r="K82" s="332">
        <f t="shared" si="10"/>
        <v>2</v>
      </c>
      <c r="L82" s="332">
        <f t="shared" si="10"/>
        <v>1</v>
      </c>
      <c r="M82" s="332">
        <f t="shared" si="10"/>
        <v>0</v>
      </c>
      <c r="N82" s="332">
        <f t="shared" si="10"/>
        <v>0</v>
      </c>
      <c r="O82" s="332">
        <f t="shared" si="10"/>
        <v>0</v>
      </c>
      <c r="P82" s="332">
        <f t="shared" si="10"/>
        <v>0</v>
      </c>
      <c r="Q82" s="332">
        <f t="shared" si="10"/>
        <v>10</v>
      </c>
      <c r="R82" s="332">
        <f t="shared" si="10"/>
        <v>4</v>
      </c>
      <c r="S82" s="332">
        <f t="shared" si="10"/>
        <v>2</v>
      </c>
      <c r="T82" s="332">
        <f t="shared" si="10"/>
        <v>1</v>
      </c>
      <c r="U82" s="334">
        <f t="shared" si="7"/>
        <v>20</v>
      </c>
      <c r="V82" s="334">
        <f t="shared" si="7"/>
        <v>25</v>
      </c>
    </row>
    <row r="83" spans="1:22" x14ac:dyDescent="0.2">
      <c r="A83" s="442" t="s">
        <v>55</v>
      </c>
      <c r="B83" s="443"/>
      <c r="C83" s="443"/>
      <c r="D83" s="444"/>
      <c r="E83" s="339">
        <f>E76+E82</f>
        <v>56</v>
      </c>
      <c r="F83" s="339">
        <f t="shared" ref="F83:T83" si="11">F76+F82</f>
        <v>30</v>
      </c>
      <c r="G83" s="339">
        <f t="shared" si="11"/>
        <v>81</v>
      </c>
      <c r="H83" s="339">
        <f t="shared" si="11"/>
        <v>45</v>
      </c>
      <c r="I83" s="339">
        <f t="shared" si="11"/>
        <v>6</v>
      </c>
      <c r="J83" s="339">
        <f t="shared" si="11"/>
        <v>3</v>
      </c>
      <c r="K83" s="339">
        <f t="shared" si="11"/>
        <v>9</v>
      </c>
      <c r="L83" s="339">
        <f t="shared" si="11"/>
        <v>4</v>
      </c>
      <c r="M83" s="339">
        <f t="shared" si="11"/>
        <v>0</v>
      </c>
      <c r="N83" s="339">
        <f t="shared" si="11"/>
        <v>0</v>
      </c>
      <c r="O83" s="339">
        <f t="shared" si="11"/>
        <v>0</v>
      </c>
      <c r="P83" s="339">
        <f t="shared" si="11"/>
        <v>0</v>
      </c>
      <c r="Q83" s="339">
        <f t="shared" si="11"/>
        <v>152</v>
      </c>
      <c r="R83" s="339">
        <f t="shared" si="11"/>
        <v>82</v>
      </c>
      <c r="S83" s="339">
        <f t="shared" si="11"/>
        <v>15</v>
      </c>
      <c r="T83" s="339">
        <f t="shared" si="11"/>
        <v>7</v>
      </c>
      <c r="U83" s="341">
        <f>S83/Q83*100</f>
        <v>9.8684210526315788</v>
      </c>
      <c r="V83" s="341">
        <f>T83/R83*100</f>
        <v>8.536585365853659</v>
      </c>
    </row>
    <row r="84" spans="1:22" ht="25.5" x14ac:dyDescent="0.2">
      <c r="A84" s="326" t="s">
        <v>328</v>
      </c>
      <c r="B84" s="326" t="s">
        <v>535</v>
      </c>
      <c r="C84" s="326" t="s">
        <v>225</v>
      </c>
      <c r="D84" s="327" t="s">
        <v>370</v>
      </c>
      <c r="E84" s="350">
        <v>1</v>
      </c>
      <c r="F84" s="350">
        <v>1</v>
      </c>
      <c r="G84" s="328">
        <v>0</v>
      </c>
      <c r="H84" s="328">
        <v>0</v>
      </c>
      <c r="I84" s="328">
        <v>0</v>
      </c>
      <c r="J84" s="328">
        <v>0</v>
      </c>
      <c r="K84" s="328">
        <v>1</v>
      </c>
      <c r="L84" s="328">
        <v>1</v>
      </c>
      <c r="M84" s="328">
        <v>0</v>
      </c>
      <c r="N84" s="328">
        <v>0</v>
      </c>
      <c r="O84" s="328">
        <v>0</v>
      </c>
      <c r="P84" s="328">
        <v>0</v>
      </c>
      <c r="Q84" s="329">
        <v>2</v>
      </c>
      <c r="R84" s="329">
        <v>2</v>
      </c>
      <c r="S84" s="331">
        <f t="shared" ref="S84:T87" si="12">K84+M84</f>
        <v>1</v>
      </c>
      <c r="T84" s="331">
        <f t="shared" si="12"/>
        <v>1</v>
      </c>
      <c r="U84" s="331">
        <f>S84/Q84*100</f>
        <v>50</v>
      </c>
      <c r="V84" s="331">
        <f>T84/R84*100</f>
        <v>50</v>
      </c>
    </row>
    <row r="85" spans="1:22" x14ac:dyDescent="0.2">
      <c r="A85" s="326" t="s">
        <v>328</v>
      </c>
      <c r="B85" s="326" t="s">
        <v>535</v>
      </c>
      <c r="C85" s="326" t="s">
        <v>225</v>
      </c>
      <c r="D85" s="326" t="s">
        <v>371</v>
      </c>
      <c r="E85" s="350">
        <v>1</v>
      </c>
      <c r="F85" s="350">
        <v>0</v>
      </c>
      <c r="G85" s="328">
        <v>1</v>
      </c>
      <c r="H85" s="328">
        <v>1</v>
      </c>
      <c r="I85" s="328">
        <v>1</v>
      </c>
      <c r="J85" s="328">
        <v>0</v>
      </c>
      <c r="K85" s="328">
        <v>1</v>
      </c>
      <c r="L85" s="328">
        <v>0</v>
      </c>
      <c r="M85" s="328">
        <v>0</v>
      </c>
      <c r="N85" s="328">
        <v>0</v>
      </c>
      <c r="O85" s="328">
        <v>0</v>
      </c>
      <c r="P85" s="328">
        <v>0</v>
      </c>
      <c r="Q85" s="329">
        <v>4</v>
      </c>
      <c r="R85" s="329">
        <v>1</v>
      </c>
      <c r="S85" s="331">
        <f t="shared" si="12"/>
        <v>1</v>
      </c>
      <c r="T85" s="331">
        <f t="shared" si="12"/>
        <v>0</v>
      </c>
      <c r="U85" s="331">
        <f t="shared" ref="U85:V91" si="13">S85/Q85*100</f>
        <v>25</v>
      </c>
      <c r="V85" s="331">
        <f t="shared" si="13"/>
        <v>0</v>
      </c>
    </row>
    <row r="86" spans="1:22" x14ac:dyDescent="0.2">
      <c r="A86" s="326" t="s">
        <v>328</v>
      </c>
      <c r="B86" s="326" t="s">
        <v>535</v>
      </c>
      <c r="C86" s="326" t="s">
        <v>225</v>
      </c>
      <c r="D86" s="326" t="s">
        <v>372</v>
      </c>
      <c r="E86" s="350">
        <v>0</v>
      </c>
      <c r="F86" s="350">
        <v>0</v>
      </c>
      <c r="G86" s="328">
        <v>1</v>
      </c>
      <c r="H86" s="328">
        <v>1</v>
      </c>
      <c r="I86" s="328">
        <v>1</v>
      </c>
      <c r="J86" s="328">
        <v>0</v>
      </c>
      <c r="K86" s="328">
        <v>2</v>
      </c>
      <c r="L86" s="328">
        <v>1</v>
      </c>
      <c r="M86" s="328">
        <v>0</v>
      </c>
      <c r="N86" s="328">
        <v>0</v>
      </c>
      <c r="O86" s="328">
        <v>0</v>
      </c>
      <c r="P86" s="328">
        <v>0</v>
      </c>
      <c r="Q86" s="329">
        <v>4</v>
      </c>
      <c r="R86" s="329">
        <v>2</v>
      </c>
      <c r="S86" s="331">
        <f t="shared" si="12"/>
        <v>2</v>
      </c>
      <c r="T86" s="331">
        <f t="shared" si="12"/>
        <v>1</v>
      </c>
      <c r="U86" s="331">
        <f t="shared" si="13"/>
        <v>50</v>
      </c>
      <c r="V86" s="331">
        <f t="shared" si="13"/>
        <v>50</v>
      </c>
    </row>
    <row r="87" spans="1:22" ht="25.5" x14ac:dyDescent="0.2">
      <c r="A87" s="326" t="s">
        <v>328</v>
      </c>
      <c r="B87" s="326" t="s">
        <v>535</v>
      </c>
      <c r="C87" s="326" t="s">
        <v>225</v>
      </c>
      <c r="D87" s="327" t="s">
        <v>373</v>
      </c>
      <c r="E87" s="328">
        <v>0</v>
      </c>
      <c r="F87" s="328">
        <v>0</v>
      </c>
      <c r="G87" s="328">
        <v>0</v>
      </c>
      <c r="H87" s="328">
        <v>0</v>
      </c>
      <c r="I87" s="328">
        <v>1</v>
      </c>
      <c r="J87" s="328">
        <v>1</v>
      </c>
      <c r="K87" s="328">
        <v>0</v>
      </c>
      <c r="L87" s="328">
        <v>0</v>
      </c>
      <c r="M87" s="328">
        <v>0</v>
      </c>
      <c r="N87" s="328">
        <v>0</v>
      </c>
      <c r="O87" s="328">
        <v>0</v>
      </c>
      <c r="P87" s="328">
        <v>0</v>
      </c>
      <c r="Q87" s="329">
        <v>1</v>
      </c>
      <c r="R87" s="329">
        <v>1</v>
      </c>
      <c r="S87" s="331">
        <f t="shared" si="12"/>
        <v>0</v>
      </c>
      <c r="T87" s="331">
        <f t="shared" si="12"/>
        <v>0</v>
      </c>
      <c r="U87" s="331">
        <f t="shared" si="13"/>
        <v>0</v>
      </c>
      <c r="V87" s="331">
        <f t="shared" si="13"/>
        <v>0</v>
      </c>
    </row>
    <row r="88" spans="1:22" x14ac:dyDescent="0.2">
      <c r="A88" s="439" t="s">
        <v>374</v>
      </c>
      <c r="B88" s="440"/>
      <c r="C88" s="440"/>
      <c r="D88" s="441"/>
      <c r="E88" s="332">
        <f>SUM(E84:E87)</f>
        <v>2</v>
      </c>
      <c r="F88" s="332">
        <f t="shared" ref="F88:T88" si="14">SUM(F84:F87)</f>
        <v>1</v>
      </c>
      <c r="G88" s="332">
        <f t="shared" si="14"/>
        <v>2</v>
      </c>
      <c r="H88" s="332">
        <f t="shared" si="14"/>
        <v>2</v>
      </c>
      <c r="I88" s="332">
        <f t="shared" si="14"/>
        <v>3</v>
      </c>
      <c r="J88" s="332">
        <f t="shared" si="14"/>
        <v>1</v>
      </c>
      <c r="K88" s="332">
        <f t="shared" si="14"/>
        <v>4</v>
      </c>
      <c r="L88" s="332">
        <f t="shared" si="14"/>
        <v>2</v>
      </c>
      <c r="M88" s="332">
        <f t="shared" si="14"/>
        <v>0</v>
      </c>
      <c r="N88" s="332">
        <f t="shared" si="14"/>
        <v>0</v>
      </c>
      <c r="O88" s="332">
        <f t="shared" si="14"/>
        <v>0</v>
      </c>
      <c r="P88" s="332">
        <f t="shared" si="14"/>
        <v>0</v>
      </c>
      <c r="Q88" s="332">
        <f t="shared" si="14"/>
        <v>11</v>
      </c>
      <c r="R88" s="332">
        <f t="shared" si="14"/>
        <v>6</v>
      </c>
      <c r="S88" s="332">
        <f t="shared" si="14"/>
        <v>4</v>
      </c>
      <c r="T88" s="332">
        <f t="shared" si="14"/>
        <v>2</v>
      </c>
      <c r="U88" s="334">
        <f t="shared" si="13"/>
        <v>36.363636363636367</v>
      </c>
      <c r="V88" s="334">
        <f t="shared" si="13"/>
        <v>33.333333333333329</v>
      </c>
    </row>
    <row r="89" spans="1:22" ht="25.5" x14ac:dyDescent="0.2">
      <c r="A89" s="326" t="s">
        <v>328</v>
      </c>
      <c r="B89" s="326" t="s">
        <v>535</v>
      </c>
      <c r="C89" s="326" t="s">
        <v>79</v>
      </c>
      <c r="D89" s="327" t="s">
        <v>370</v>
      </c>
      <c r="E89" s="328">
        <v>0</v>
      </c>
      <c r="F89" s="328">
        <v>0</v>
      </c>
      <c r="G89" s="328">
        <v>1</v>
      </c>
      <c r="H89" s="328">
        <v>1</v>
      </c>
      <c r="I89" s="328">
        <v>0</v>
      </c>
      <c r="J89" s="328">
        <v>0</v>
      </c>
      <c r="K89" s="328">
        <v>0</v>
      </c>
      <c r="L89" s="328">
        <v>0</v>
      </c>
      <c r="M89" s="328">
        <v>0</v>
      </c>
      <c r="N89" s="328">
        <v>0</v>
      </c>
      <c r="O89" s="328">
        <v>0</v>
      </c>
      <c r="P89" s="328">
        <v>0</v>
      </c>
      <c r="Q89" s="329">
        <v>1</v>
      </c>
      <c r="R89" s="329">
        <v>1</v>
      </c>
      <c r="S89" s="351">
        <f>M89+O89</f>
        <v>0</v>
      </c>
      <c r="T89" s="351">
        <f>N89+P89</f>
        <v>0</v>
      </c>
      <c r="U89" s="331">
        <f t="shared" si="13"/>
        <v>0</v>
      </c>
      <c r="V89" s="331">
        <f t="shared" si="13"/>
        <v>0</v>
      </c>
    </row>
    <row r="90" spans="1:22" x14ac:dyDescent="0.2">
      <c r="A90" s="439" t="s">
        <v>375</v>
      </c>
      <c r="B90" s="440"/>
      <c r="C90" s="440"/>
      <c r="D90" s="441"/>
      <c r="E90" s="332">
        <f>SUM(E89)</f>
        <v>0</v>
      </c>
      <c r="F90" s="332">
        <f t="shared" ref="F90:T90" si="15">SUM(F89)</f>
        <v>0</v>
      </c>
      <c r="G90" s="332">
        <f t="shared" si="15"/>
        <v>1</v>
      </c>
      <c r="H90" s="332">
        <f t="shared" si="15"/>
        <v>1</v>
      </c>
      <c r="I90" s="332">
        <f t="shared" si="15"/>
        <v>0</v>
      </c>
      <c r="J90" s="332">
        <f t="shared" si="15"/>
        <v>0</v>
      </c>
      <c r="K90" s="332">
        <f t="shared" si="15"/>
        <v>0</v>
      </c>
      <c r="L90" s="332">
        <f t="shared" si="15"/>
        <v>0</v>
      </c>
      <c r="M90" s="332">
        <f t="shared" si="15"/>
        <v>0</v>
      </c>
      <c r="N90" s="332">
        <f t="shared" si="15"/>
        <v>0</v>
      </c>
      <c r="O90" s="332">
        <f t="shared" si="15"/>
        <v>0</v>
      </c>
      <c r="P90" s="332">
        <f t="shared" si="15"/>
        <v>0</v>
      </c>
      <c r="Q90" s="332">
        <f t="shared" si="15"/>
        <v>1</v>
      </c>
      <c r="R90" s="332">
        <f t="shared" si="15"/>
        <v>1</v>
      </c>
      <c r="S90" s="332">
        <f t="shared" si="15"/>
        <v>0</v>
      </c>
      <c r="T90" s="332">
        <f t="shared" si="15"/>
        <v>0</v>
      </c>
      <c r="U90" s="334">
        <f t="shared" si="13"/>
        <v>0</v>
      </c>
      <c r="V90" s="334">
        <f t="shared" si="13"/>
        <v>0</v>
      </c>
    </row>
    <row r="91" spans="1:22" x14ac:dyDescent="0.2">
      <c r="A91" s="442" t="s">
        <v>56</v>
      </c>
      <c r="B91" s="443"/>
      <c r="C91" s="443"/>
      <c r="D91" s="444"/>
      <c r="E91" s="339">
        <f>E88+E90</f>
        <v>2</v>
      </c>
      <c r="F91" s="339">
        <f t="shared" ref="F91:T91" si="16">F88+F90</f>
        <v>1</v>
      </c>
      <c r="G91" s="339">
        <f t="shared" si="16"/>
        <v>3</v>
      </c>
      <c r="H91" s="339">
        <f t="shared" si="16"/>
        <v>3</v>
      </c>
      <c r="I91" s="339">
        <f t="shared" si="16"/>
        <v>3</v>
      </c>
      <c r="J91" s="339">
        <f t="shared" si="16"/>
        <v>1</v>
      </c>
      <c r="K91" s="339">
        <f t="shared" si="16"/>
        <v>4</v>
      </c>
      <c r="L91" s="339">
        <f t="shared" si="16"/>
        <v>2</v>
      </c>
      <c r="M91" s="339">
        <f t="shared" si="16"/>
        <v>0</v>
      </c>
      <c r="N91" s="339">
        <f t="shared" si="16"/>
        <v>0</v>
      </c>
      <c r="O91" s="339">
        <f t="shared" si="16"/>
        <v>0</v>
      </c>
      <c r="P91" s="339">
        <f t="shared" si="16"/>
        <v>0</v>
      </c>
      <c r="Q91" s="339">
        <f t="shared" si="16"/>
        <v>12</v>
      </c>
      <c r="R91" s="339">
        <f t="shared" si="16"/>
        <v>7</v>
      </c>
      <c r="S91" s="339">
        <f t="shared" si="16"/>
        <v>4</v>
      </c>
      <c r="T91" s="339">
        <f t="shared" si="16"/>
        <v>2</v>
      </c>
      <c r="U91" s="341">
        <f t="shared" si="13"/>
        <v>33.333333333333329</v>
      </c>
      <c r="V91" s="341">
        <f t="shared" si="13"/>
        <v>28.571428571428569</v>
      </c>
    </row>
    <row r="92" spans="1:22" x14ac:dyDescent="0.2">
      <c r="A92" s="459" t="s">
        <v>628</v>
      </c>
      <c r="B92" s="460"/>
      <c r="C92" s="460"/>
      <c r="D92" s="461"/>
      <c r="E92" s="345">
        <f>E51+E83+E91</f>
        <v>284</v>
      </c>
      <c r="F92" s="345">
        <f t="shared" ref="F92:T92" si="17">F51+F83+F91</f>
        <v>162</v>
      </c>
      <c r="G92" s="345">
        <f t="shared" si="17"/>
        <v>279</v>
      </c>
      <c r="H92" s="345">
        <f t="shared" si="17"/>
        <v>161</v>
      </c>
      <c r="I92" s="345">
        <f t="shared" si="17"/>
        <v>121</v>
      </c>
      <c r="J92" s="345">
        <f t="shared" si="17"/>
        <v>80</v>
      </c>
      <c r="K92" s="345">
        <f t="shared" si="17"/>
        <v>38</v>
      </c>
      <c r="L92" s="345">
        <f t="shared" si="17"/>
        <v>19</v>
      </c>
      <c r="M92" s="345">
        <f t="shared" si="17"/>
        <v>4</v>
      </c>
      <c r="N92" s="345">
        <f t="shared" si="17"/>
        <v>2</v>
      </c>
      <c r="O92" s="345">
        <f t="shared" si="17"/>
        <v>0</v>
      </c>
      <c r="P92" s="345">
        <f t="shared" si="17"/>
        <v>0</v>
      </c>
      <c r="Q92" s="345">
        <f t="shared" si="17"/>
        <v>726</v>
      </c>
      <c r="R92" s="345">
        <f t="shared" si="17"/>
        <v>424</v>
      </c>
      <c r="S92" s="345">
        <f t="shared" si="17"/>
        <v>43</v>
      </c>
      <c r="T92" s="345">
        <f t="shared" si="17"/>
        <v>22</v>
      </c>
      <c r="U92" s="346">
        <f>S92/Q92*100</f>
        <v>5.9228650137741052</v>
      </c>
      <c r="V92" s="346">
        <f>T92/R92*100</f>
        <v>5.1886792452830193</v>
      </c>
    </row>
    <row r="93" spans="1:22" x14ac:dyDescent="0.2">
      <c r="S93" s="355"/>
      <c r="T93" s="355"/>
      <c r="U93" s="355"/>
      <c r="V93" s="355"/>
    </row>
  </sheetData>
  <mergeCells count="24">
    <mergeCell ref="A91:D91"/>
    <mergeCell ref="A92:D92"/>
    <mergeCell ref="A47:D47"/>
    <mergeCell ref="A76:D76"/>
    <mergeCell ref="A82:D82"/>
    <mergeCell ref="A83:D83"/>
    <mergeCell ref="A88:D88"/>
    <mergeCell ref="A90:D90"/>
    <mergeCell ref="A50:D50"/>
    <mergeCell ref="A51:D51"/>
    <mergeCell ref="A1:V1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workbookViewId="0">
      <selection activeCell="Y10" sqref="Y10"/>
    </sheetView>
  </sheetViews>
  <sheetFormatPr defaultRowHeight="12.75" x14ac:dyDescent="0.25"/>
  <cols>
    <col min="1" max="1" width="3.5703125" style="352" customWidth="1"/>
    <col min="2" max="2" width="2.85546875" style="352" customWidth="1"/>
    <col min="3" max="3" width="6.42578125" style="352" customWidth="1"/>
    <col min="4" max="4" width="28.5703125" style="352" customWidth="1"/>
    <col min="5" max="5" width="5.42578125" style="352" customWidth="1"/>
    <col min="6" max="6" width="5" style="352" customWidth="1"/>
    <col min="7" max="7" width="5.7109375" style="352" customWidth="1"/>
    <col min="8" max="8" width="4.5703125" style="352" customWidth="1"/>
    <col min="9" max="9" width="5.85546875" style="352" customWidth="1"/>
    <col min="10" max="10" width="5" style="352" customWidth="1"/>
    <col min="11" max="11" width="5.42578125" style="352" customWidth="1"/>
    <col min="12" max="12" width="4.7109375" style="352" customWidth="1"/>
    <col min="13" max="13" width="4.28515625" style="352" customWidth="1"/>
    <col min="14" max="14" width="4.85546875" style="352" customWidth="1"/>
    <col min="15" max="15" width="4.5703125" style="352" customWidth="1"/>
    <col min="16" max="16" width="4.28515625" style="352" customWidth="1"/>
    <col min="17" max="17" width="6" style="352" customWidth="1"/>
    <col min="18" max="18" width="4.85546875" style="352" customWidth="1"/>
    <col min="19" max="19" width="5.85546875" style="352" customWidth="1"/>
    <col min="20" max="20" width="4.85546875" style="352" customWidth="1"/>
    <col min="21" max="22" width="5.7109375" style="352" customWidth="1"/>
    <col min="23" max="256" width="9.140625" style="352"/>
    <col min="257" max="257" width="3.5703125" style="352" customWidth="1"/>
    <col min="258" max="258" width="2.85546875" style="352" customWidth="1"/>
    <col min="259" max="259" width="6.42578125" style="352" customWidth="1"/>
    <col min="260" max="260" width="28.5703125" style="352" customWidth="1"/>
    <col min="261" max="261" width="5.42578125" style="352" customWidth="1"/>
    <col min="262" max="262" width="5" style="352" customWidth="1"/>
    <col min="263" max="263" width="5.7109375" style="352" customWidth="1"/>
    <col min="264" max="264" width="4.5703125" style="352" customWidth="1"/>
    <col min="265" max="265" width="5.85546875" style="352" customWidth="1"/>
    <col min="266" max="266" width="5" style="352" customWidth="1"/>
    <col min="267" max="267" width="5.42578125" style="352" customWidth="1"/>
    <col min="268" max="268" width="4.7109375" style="352" customWidth="1"/>
    <col min="269" max="269" width="4.28515625" style="352" customWidth="1"/>
    <col min="270" max="270" width="4.85546875" style="352" customWidth="1"/>
    <col min="271" max="271" width="4.5703125" style="352" customWidth="1"/>
    <col min="272" max="272" width="4.28515625" style="352" customWidth="1"/>
    <col min="273" max="273" width="6" style="352" customWidth="1"/>
    <col min="274" max="274" width="4.85546875" style="352" customWidth="1"/>
    <col min="275" max="275" width="5.85546875" style="352" customWidth="1"/>
    <col min="276" max="276" width="4.85546875" style="352" customWidth="1"/>
    <col min="277" max="278" width="5.7109375" style="352" customWidth="1"/>
    <col min="279" max="512" width="9.140625" style="352"/>
    <col min="513" max="513" width="3.5703125" style="352" customWidth="1"/>
    <col min="514" max="514" width="2.85546875" style="352" customWidth="1"/>
    <col min="515" max="515" width="6.42578125" style="352" customWidth="1"/>
    <col min="516" max="516" width="28.5703125" style="352" customWidth="1"/>
    <col min="517" max="517" width="5.42578125" style="352" customWidth="1"/>
    <col min="518" max="518" width="5" style="352" customWidth="1"/>
    <col min="519" max="519" width="5.7109375" style="352" customWidth="1"/>
    <col min="520" max="520" width="4.5703125" style="352" customWidth="1"/>
    <col min="521" max="521" width="5.85546875" style="352" customWidth="1"/>
    <col min="522" max="522" width="5" style="352" customWidth="1"/>
    <col min="523" max="523" width="5.42578125" style="352" customWidth="1"/>
    <col min="524" max="524" width="4.7109375" style="352" customWidth="1"/>
    <col min="525" max="525" width="4.28515625" style="352" customWidth="1"/>
    <col min="526" max="526" width="4.85546875" style="352" customWidth="1"/>
    <col min="527" max="527" width="4.5703125" style="352" customWidth="1"/>
    <col min="528" max="528" width="4.28515625" style="352" customWidth="1"/>
    <col min="529" max="529" width="6" style="352" customWidth="1"/>
    <col min="530" max="530" width="4.85546875" style="352" customWidth="1"/>
    <col min="531" max="531" width="5.85546875" style="352" customWidth="1"/>
    <col min="532" max="532" width="4.85546875" style="352" customWidth="1"/>
    <col min="533" max="534" width="5.7109375" style="352" customWidth="1"/>
    <col min="535" max="768" width="9.140625" style="352"/>
    <col min="769" max="769" width="3.5703125" style="352" customWidth="1"/>
    <col min="770" max="770" width="2.85546875" style="352" customWidth="1"/>
    <col min="771" max="771" width="6.42578125" style="352" customWidth="1"/>
    <col min="772" max="772" width="28.5703125" style="352" customWidth="1"/>
    <col min="773" max="773" width="5.42578125" style="352" customWidth="1"/>
    <col min="774" max="774" width="5" style="352" customWidth="1"/>
    <col min="775" max="775" width="5.7109375" style="352" customWidth="1"/>
    <col min="776" max="776" width="4.5703125" style="352" customWidth="1"/>
    <col min="777" max="777" width="5.85546875" style="352" customWidth="1"/>
    <col min="778" max="778" width="5" style="352" customWidth="1"/>
    <col min="779" max="779" width="5.42578125" style="352" customWidth="1"/>
    <col min="780" max="780" width="4.7109375" style="352" customWidth="1"/>
    <col min="781" max="781" width="4.28515625" style="352" customWidth="1"/>
    <col min="782" max="782" width="4.85546875" style="352" customWidth="1"/>
    <col min="783" max="783" width="4.5703125" style="352" customWidth="1"/>
    <col min="784" max="784" width="4.28515625" style="352" customWidth="1"/>
    <col min="785" max="785" width="6" style="352" customWidth="1"/>
    <col min="786" max="786" width="4.85546875" style="352" customWidth="1"/>
    <col min="787" max="787" width="5.85546875" style="352" customWidth="1"/>
    <col min="788" max="788" width="4.85546875" style="352" customWidth="1"/>
    <col min="789" max="790" width="5.7109375" style="352" customWidth="1"/>
    <col min="791" max="1024" width="9.140625" style="352"/>
    <col min="1025" max="1025" width="3.5703125" style="352" customWidth="1"/>
    <col min="1026" max="1026" width="2.85546875" style="352" customWidth="1"/>
    <col min="1027" max="1027" width="6.42578125" style="352" customWidth="1"/>
    <col min="1028" max="1028" width="28.5703125" style="352" customWidth="1"/>
    <col min="1029" max="1029" width="5.42578125" style="352" customWidth="1"/>
    <col min="1030" max="1030" width="5" style="352" customWidth="1"/>
    <col min="1031" max="1031" width="5.7109375" style="352" customWidth="1"/>
    <col min="1032" max="1032" width="4.5703125" style="352" customWidth="1"/>
    <col min="1033" max="1033" width="5.85546875" style="352" customWidth="1"/>
    <col min="1034" max="1034" width="5" style="352" customWidth="1"/>
    <col min="1035" max="1035" width="5.42578125" style="352" customWidth="1"/>
    <col min="1036" max="1036" width="4.7109375" style="352" customWidth="1"/>
    <col min="1037" max="1037" width="4.28515625" style="352" customWidth="1"/>
    <col min="1038" max="1038" width="4.85546875" style="352" customWidth="1"/>
    <col min="1039" max="1039" width="4.5703125" style="352" customWidth="1"/>
    <col min="1040" max="1040" width="4.28515625" style="352" customWidth="1"/>
    <col min="1041" max="1041" width="6" style="352" customWidth="1"/>
    <col min="1042" max="1042" width="4.85546875" style="352" customWidth="1"/>
    <col min="1043" max="1043" width="5.85546875" style="352" customWidth="1"/>
    <col min="1044" max="1044" width="4.85546875" style="352" customWidth="1"/>
    <col min="1045" max="1046" width="5.7109375" style="352" customWidth="1"/>
    <col min="1047" max="1280" width="9.140625" style="352"/>
    <col min="1281" max="1281" width="3.5703125" style="352" customWidth="1"/>
    <col min="1282" max="1282" width="2.85546875" style="352" customWidth="1"/>
    <col min="1283" max="1283" width="6.42578125" style="352" customWidth="1"/>
    <col min="1284" max="1284" width="28.5703125" style="352" customWidth="1"/>
    <col min="1285" max="1285" width="5.42578125" style="352" customWidth="1"/>
    <col min="1286" max="1286" width="5" style="352" customWidth="1"/>
    <col min="1287" max="1287" width="5.7109375" style="352" customWidth="1"/>
    <col min="1288" max="1288" width="4.5703125" style="352" customWidth="1"/>
    <col min="1289" max="1289" width="5.85546875" style="352" customWidth="1"/>
    <col min="1290" max="1290" width="5" style="352" customWidth="1"/>
    <col min="1291" max="1291" width="5.42578125" style="352" customWidth="1"/>
    <col min="1292" max="1292" width="4.7109375" style="352" customWidth="1"/>
    <col min="1293" max="1293" width="4.28515625" style="352" customWidth="1"/>
    <col min="1294" max="1294" width="4.85546875" style="352" customWidth="1"/>
    <col min="1295" max="1295" width="4.5703125" style="352" customWidth="1"/>
    <col min="1296" max="1296" width="4.28515625" style="352" customWidth="1"/>
    <col min="1297" max="1297" width="6" style="352" customWidth="1"/>
    <col min="1298" max="1298" width="4.85546875" style="352" customWidth="1"/>
    <col min="1299" max="1299" width="5.85546875" style="352" customWidth="1"/>
    <col min="1300" max="1300" width="4.85546875" style="352" customWidth="1"/>
    <col min="1301" max="1302" width="5.7109375" style="352" customWidth="1"/>
    <col min="1303" max="1536" width="9.140625" style="352"/>
    <col min="1537" max="1537" width="3.5703125" style="352" customWidth="1"/>
    <col min="1538" max="1538" width="2.85546875" style="352" customWidth="1"/>
    <col min="1539" max="1539" width="6.42578125" style="352" customWidth="1"/>
    <col min="1540" max="1540" width="28.5703125" style="352" customWidth="1"/>
    <col min="1541" max="1541" width="5.42578125" style="352" customWidth="1"/>
    <col min="1542" max="1542" width="5" style="352" customWidth="1"/>
    <col min="1543" max="1543" width="5.7109375" style="352" customWidth="1"/>
    <col min="1544" max="1544" width="4.5703125" style="352" customWidth="1"/>
    <col min="1545" max="1545" width="5.85546875" style="352" customWidth="1"/>
    <col min="1546" max="1546" width="5" style="352" customWidth="1"/>
    <col min="1547" max="1547" width="5.42578125" style="352" customWidth="1"/>
    <col min="1548" max="1548" width="4.7109375" style="352" customWidth="1"/>
    <col min="1549" max="1549" width="4.28515625" style="352" customWidth="1"/>
    <col min="1550" max="1550" width="4.85546875" style="352" customWidth="1"/>
    <col min="1551" max="1551" width="4.5703125" style="352" customWidth="1"/>
    <col min="1552" max="1552" width="4.28515625" style="352" customWidth="1"/>
    <col min="1553" max="1553" width="6" style="352" customWidth="1"/>
    <col min="1554" max="1554" width="4.85546875" style="352" customWidth="1"/>
    <col min="1555" max="1555" width="5.85546875" style="352" customWidth="1"/>
    <col min="1556" max="1556" width="4.85546875" style="352" customWidth="1"/>
    <col min="1557" max="1558" width="5.7109375" style="352" customWidth="1"/>
    <col min="1559" max="1792" width="9.140625" style="352"/>
    <col min="1793" max="1793" width="3.5703125" style="352" customWidth="1"/>
    <col min="1794" max="1794" width="2.85546875" style="352" customWidth="1"/>
    <col min="1795" max="1795" width="6.42578125" style="352" customWidth="1"/>
    <col min="1796" max="1796" width="28.5703125" style="352" customWidth="1"/>
    <col min="1797" max="1797" width="5.42578125" style="352" customWidth="1"/>
    <col min="1798" max="1798" width="5" style="352" customWidth="1"/>
    <col min="1799" max="1799" width="5.7109375" style="352" customWidth="1"/>
    <col min="1800" max="1800" width="4.5703125" style="352" customWidth="1"/>
    <col min="1801" max="1801" width="5.85546875" style="352" customWidth="1"/>
    <col min="1802" max="1802" width="5" style="352" customWidth="1"/>
    <col min="1803" max="1803" width="5.42578125" style="352" customWidth="1"/>
    <col min="1804" max="1804" width="4.7109375" style="352" customWidth="1"/>
    <col min="1805" max="1805" width="4.28515625" style="352" customWidth="1"/>
    <col min="1806" max="1806" width="4.85546875" style="352" customWidth="1"/>
    <col min="1807" max="1807" width="4.5703125" style="352" customWidth="1"/>
    <col min="1808" max="1808" width="4.28515625" style="352" customWidth="1"/>
    <col min="1809" max="1809" width="6" style="352" customWidth="1"/>
    <col min="1810" max="1810" width="4.85546875" style="352" customWidth="1"/>
    <col min="1811" max="1811" width="5.85546875" style="352" customWidth="1"/>
    <col min="1812" max="1812" width="4.85546875" style="352" customWidth="1"/>
    <col min="1813" max="1814" width="5.7109375" style="352" customWidth="1"/>
    <col min="1815" max="2048" width="9.140625" style="352"/>
    <col min="2049" max="2049" width="3.5703125" style="352" customWidth="1"/>
    <col min="2050" max="2050" width="2.85546875" style="352" customWidth="1"/>
    <col min="2051" max="2051" width="6.42578125" style="352" customWidth="1"/>
    <col min="2052" max="2052" width="28.5703125" style="352" customWidth="1"/>
    <col min="2053" max="2053" width="5.42578125" style="352" customWidth="1"/>
    <col min="2054" max="2054" width="5" style="352" customWidth="1"/>
    <col min="2055" max="2055" width="5.7109375" style="352" customWidth="1"/>
    <col min="2056" max="2056" width="4.5703125" style="352" customWidth="1"/>
    <col min="2057" max="2057" width="5.85546875" style="352" customWidth="1"/>
    <col min="2058" max="2058" width="5" style="352" customWidth="1"/>
    <col min="2059" max="2059" width="5.42578125" style="352" customWidth="1"/>
    <col min="2060" max="2060" width="4.7109375" style="352" customWidth="1"/>
    <col min="2061" max="2061" width="4.28515625" style="352" customWidth="1"/>
    <col min="2062" max="2062" width="4.85546875" style="352" customWidth="1"/>
    <col min="2063" max="2063" width="4.5703125" style="352" customWidth="1"/>
    <col min="2064" max="2064" width="4.28515625" style="352" customWidth="1"/>
    <col min="2065" max="2065" width="6" style="352" customWidth="1"/>
    <col min="2066" max="2066" width="4.85546875" style="352" customWidth="1"/>
    <col min="2067" max="2067" width="5.85546875" style="352" customWidth="1"/>
    <col min="2068" max="2068" width="4.85546875" style="352" customWidth="1"/>
    <col min="2069" max="2070" width="5.7109375" style="352" customWidth="1"/>
    <col min="2071" max="2304" width="9.140625" style="352"/>
    <col min="2305" max="2305" width="3.5703125" style="352" customWidth="1"/>
    <col min="2306" max="2306" width="2.85546875" style="352" customWidth="1"/>
    <col min="2307" max="2307" width="6.42578125" style="352" customWidth="1"/>
    <col min="2308" max="2308" width="28.5703125" style="352" customWidth="1"/>
    <col min="2309" max="2309" width="5.42578125" style="352" customWidth="1"/>
    <col min="2310" max="2310" width="5" style="352" customWidth="1"/>
    <col min="2311" max="2311" width="5.7109375" style="352" customWidth="1"/>
    <col min="2312" max="2312" width="4.5703125" style="352" customWidth="1"/>
    <col min="2313" max="2313" width="5.85546875" style="352" customWidth="1"/>
    <col min="2314" max="2314" width="5" style="352" customWidth="1"/>
    <col min="2315" max="2315" width="5.42578125" style="352" customWidth="1"/>
    <col min="2316" max="2316" width="4.7109375" style="352" customWidth="1"/>
    <col min="2317" max="2317" width="4.28515625" style="352" customWidth="1"/>
    <col min="2318" max="2318" width="4.85546875" style="352" customWidth="1"/>
    <col min="2319" max="2319" width="4.5703125" style="352" customWidth="1"/>
    <col min="2320" max="2320" width="4.28515625" style="352" customWidth="1"/>
    <col min="2321" max="2321" width="6" style="352" customWidth="1"/>
    <col min="2322" max="2322" width="4.85546875" style="352" customWidth="1"/>
    <col min="2323" max="2323" width="5.85546875" style="352" customWidth="1"/>
    <col min="2324" max="2324" width="4.85546875" style="352" customWidth="1"/>
    <col min="2325" max="2326" width="5.7109375" style="352" customWidth="1"/>
    <col min="2327" max="2560" width="9.140625" style="352"/>
    <col min="2561" max="2561" width="3.5703125" style="352" customWidth="1"/>
    <col min="2562" max="2562" width="2.85546875" style="352" customWidth="1"/>
    <col min="2563" max="2563" width="6.42578125" style="352" customWidth="1"/>
    <col min="2564" max="2564" width="28.5703125" style="352" customWidth="1"/>
    <col min="2565" max="2565" width="5.42578125" style="352" customWidth="1"/>
    <col min="2566" max="2566" width="5" style="352" customWidth="1"/>
    <col min="2567" max="2567" width="5.7109375" style="352" customWidth="1"/>
    <col min="2568" max="2568" width="4.5703125" style="352" customWidth="1"/>
    <col min="2569" max="2569" width="5.85546875" style="352" customWidth="1"/>
    <col min="2570" max="2570" width="5" style="352" customWidth="1"/>
    <col min="2571" max="2571" width="5.42578125" style="352" customWidth="1"/>
    <col min="2572" max="2572" width="4.7109375" style="352" customWidth="1"/>
    <col min="2573" max="2573" width="4.28515625" style="352" customWidth="1"/>
    <col min="2574" max="2574" width="4.85546875" style="352" customWidth="1"/>
    <col min="2575" max="2575" width="4.5703125" style="352" customWidth="1"/>
    <col min="2576" max="2576" width="4.28515625" style="352" customWidth="1"/>
    <col min="2577" max="2577" width="6" style="352" customWidth="1"/>
    <col min="2578" max="2578" width="4.85546875" style="352" customWidth="1"/>
    <col min="2579" max="2579" width="5.85546875" style="352" customWidth="1"/>
    <col min="2580" max="2580" width="4.85546875" style="352" customWidth="1"/>
    <col min="2581" max="2582" width="5.7109375" style="352" customWidth="1"/>
    <col min="2583" max="2816" width="9.140625" style="352"/>
    <col min="2817" max="2817" width="3.5703125" style="352" customWidth="1"/>
    <col min="2818" max="2818" width="2.85546875" style="352" customWidth="1"/>
    <col min="2819" max="2819" width="6.42578125" style="352" customWidth="1"/>
    <col min="2820" max="2820" width="28.5703125" style="352" customWidth="1"/>
    <col min="2821" max="2821" width="5.42578125" style="352" customWidth="1"/>
    <col min="2822" max="2822" width="5" style="352" customWidth="1"/>
    <col min="2823" max="2823" width="5.7109375" style="352" customWidth="1"/>
    <col min="2824" max="2824" width="4.5703125" style="352" customWidth="1"/>
    <col min="2825" max="2825" width="5.85546875" style="352" customWidth="1"/>
    <col min="2826" max="2826" width="5" style="352" customWidth="1"/>
    <col min="2827" max="2827" width="5.42578125" style="352" customWidth="1"/>
    <col min="2828" max="2828" width="4.7109375" style="352" customWidth="1"/>
    <col min="2829" max="2829" width="4.28515625" style="352" customWidth="1"/>
    <col min="2830" max="2830" width="4.85546875" style="352" customWidth="1"/>
    <col min="2831" max="2831" width="4.5703125" style="352" customWidth="1"/>
    <col min="2832" max="2832" width="4.28515625" style="352" customWidth="1"/>
    <col min="2833" max="2833" width="6" style="352" customWidth="1"/>
    <col min="2834" max="2834" width="4.85546875" style="352" customWidth="1"/>
    <col min="2835" max="2835" width="5.85546875" style="352" customWidth="1"/>
    <col min="2836" max="2836" width="4.85546875" style="352" customWidth="1"/>
    <col min="2837" max="2838" width="5.7109375" style="352" customWidth="1"/>
    <col min="2839" max="3072" width="9.140625" style="352"/>
    <col min="3073" max="3073" width="3.5703125" style="352" customWidth="1"/>
    <col min="3074" max="3074" width="2.85546875" style="352" customWidth="1"/>
    <col min="3075" max="3075" width="6.42578125" style="352" customWidth="1"/>
    <col min="3076" max="3076" width="28.5703125" style="352" customWidth="1"/>
    <col min="3077" max="3077" width="5.42578125" style="352" customWidth="1"/>
    <col min="3078" max="3078" width="5" style="352" customWidth="1"/>
    <col min="3079" max="3079" width="5.7109375" style="352" customWidth="1"/>
    <col min="3080" max="3080" width="4.5703125" style="352" customWidth="1"/>
    <col min="3081" max="3081" width="5.85546875" style="352" customWidth="1"/>
    <col min="3082" max="3082" width="5" style="352" customWidth="1"/>
    <col min="3083" max="3083" width="5.42578125" style="352" customWidth="1"/>
    <col min="3084" max="3084" width="4.7109375" style="352" customWidth="1"/>
    <col min="3085" max="3085" width="4.28515625" style="352" customWidth="1"/>
    <col min="3086" max="3086" width="4.85546875" style="352" customWidth="1"/>
    <col min="3087" max="3087" width="4.5703125" style="352" customWidth="1"/>
    <col min="3088" max="3088" width="4.28515625" style="352" customWidth="1"/>
    <col min="3089" max="3089" width="6" style="352" customWidth="1"/>
    <col min="3090" max="3090" width="4.85546875" style="352" customWidth="1"/>
    <col min="3091" max="3091" width="5.85546875" style="352" customWidth="1"/>
    <col min="3092" max="3092" width="4.85546875" style="352" customWidth="1"/>
    <col min="3093" max="3094" width="5.7109375" style="352" customWidth="1"/>
    <col min="3095" max="3328" width="9.140625" style="352"/>
    <col min="3329" max="3329" width="3.5703125" style="352" customWidth="1"/>
    <col min="3330" max="3330" width="2.85546875" style="352" customWidth="1"/>
    <col min="3331" max="3331" width="6.42578125" style="352" customWidth="1"/>
    <col min="3332" max="3332" width="28.5703125" style="352" customWidth="1"/>
    <col min="3333" max="3333" width="5.42578125" style="352" customWidth="1"/>
    <col min="3334" max="3334" width="5" style="352" customWidth="1"/>
    <col min="3335" max="3335" width="5.7109375" style="352" customWidth="1"/>
    <col min="3336" max="3336" width="4.5703125" style="352" customWidth="1"/>
    <col min="3337" max="3337" width="5.85546875" style="352" customWidth="1"/>
    <col min="3338" max="3338" width="5" style="352" customWidth="1"/>
    <col min="3339" max="3339" width="5.42578125" style="352" customWidth="1"/>
    <col min="3340" max="3340" width="4.7109375" style="352" customWidth="1"/>
    <col min="3341" max="3341" width="4.28515625" style="352" customWidth="1"/>
    <col min="3342" max="3342" width="4.85546875" style="352" customWidth="1"/>
    <col min="3343" max="3343" width="4.5703125" style="352" customWidth="1"/>
    <col min="3344" max="3344" width="4.28515625" style="352" customWidth="1"/>
    <col min="3345" max="3345" width="6" style="352" customWidth="1"/>
    <col min="3346" max="3346" width="4.85546875" style="352" customWidth="1"/>
    <col min="3347" max="3347" width="5.85546875" style="352" customWidth="1"/>
    <col min="3348" max="3348" width="4.85546875" style="352" customWidth="1"/>
    <col min="3349" max="3350" width="5.7109375" style="352" customWidth="1"/>
    <col min="3351" max="3584" width="9.140625" style="352"/>
    <col min="3585" max="3585" width="3.5703125" style="352" customWidth="1"/>
    <col min="3586" max="3586" width="2.85546875" style="352" customWidth="1"/>
    <col min="3587" max="3587" width="6.42578125" style="352" customWidth="1"/>
    <col min="3588" max="3588" width="28.5703125" style="352" customWidth="1"/>
    <col min="3589" max="3589" width="5.42578125" style="352" customWidth="1"/>
    <col min="3590" max="3590" width="5" style="352" customWidth="1"/>
    <col min="3591" max="3591" width="5.7109375" style="352" customWidth="1"/>
    <col min="3592" max="3592" width="4.5703125" style="352" customWidth="1"/>
    <col min="3593" max="3593" width="5.85546875" style="352" customWidth="1"/>
    <col min="3594" max="3594" width="5" style="352" customWidth="1"/>
    <col min="3595" max="3595" width="5.42578125" style="352" customWidth="1"/>
    <col min="3596" max="3596" width="4.7109375" style="352" customWidth="1"/>
    <col min="3597" max="3597" width="4.28515625" style="352" customWidth="1"/>
    <col min="3598" max="3598" width="4.85546875" style="352" customWidth="1"/>
    <col min="3599" max="3599" width="4.5703125" style="352" customWidth="1"/>
    <col min="3600" max="3600" width="4.28515625" style="352" customWidth="1"/>
    <col min="3601" max="3601" width="6" style="352" customWidth="1"/>
    <col min="3602" max="3602" width="4.85546875" style="352" customWidth="1"/>
    <col min="3603" max="3603" width="5.85546875" style="352" customWidth="1"/>
    <col min="3604" max="3604" width="4.85546875" style="352" customWidth="1"/>
    <col min="3605" max="3606" width="5.7109375" style="352" customWidth="1"/>
    <col min="3607" max="3840" width="9.140625" style="352"/>
    <col min="3841" max="3841" width="3.5703125" style="352" customWidth="1"/>
    <col min="3842" max="3842" width="2.85546875" style="352" customWidth="1"/>
    <col min="3843" max="3843" width="6.42578125" style="352" customWidth="1"/>
    <col min="3844" max="3844" width="28.5703125" style="352" customWidth="1"/>
    <col min="3845" max="3845" width="5.42578125" style="352" customWidth="1"/>
    <col min="3846" max="3846" width="5" style="352" customWidth="1"/>
    <col min="3847" max="3847" width="5.7109375" style="352" customWidth="1"/>
    <col min="3848" max="3848" width="4.5703125" style="352" customWidth="1"/>
    <col min="3849" max="3849" width="5.85546875" style="352" customWidth="1"/>
    <col min="3850" max="3850" width="5" style="352" customWidth="1"/>
    <col min="3851" max="3851" width="5.42578125" style="352" customWidth="1"/>
    <col min="3852" max="3852" width="4.7109375" style="352" customWidth="1"/>
    <col min="3853" max="3853" width="4.28515625" style="352" customWidth="1"/>
    <col min="3854" max="3854" width="4.85546875" style="352" customWidth="1"/>
    <col min="3855" max="3855" width="4.5703125" style="352" customWidth="1"/>
    <col min="3856" max="3856" width="4.28515625" style="352" customWidth="1"/>
    <col min="3857" max="3857" width="6" style="352" customWidth="1"/>
    <col min="3858" max="3858" width="4.85546875" style="352" customWidth="1"/>
    <col min="3859" max="3859" width="5.85546875" style="352" customWidth="1"/>
    <col min="3860" max="3860" width="4.85546875" style="352" customWidth="1"/>
    <col min="3861" max="3862" width="5.7109375" style="352" customWidth="1"/>
    <col min="3863" max="4096" width="9.140625" style="352"/>
    <col min="4097" max="4097" width="3.5703125" style="352" customWidth="1"/>
    <col min="4098" max="4098" width="2.85546875" style="352" customWidth="1"/>
    <col min="4099" max="4099" width="6.42578125" style="352" customWidth="1"/>
    <col min="4100" max="4100" width="28.5703125" style="352" customWidth="1"/>
    <col min="4101" max="4101" width="5.42578125" style="352" customWidth="1"/>
    <col min="4102" max="4102" width="5" style="352" customWidth="1"/>
    <col min="4103" max="4103" width="5.7109375" style="352" customWidth="1"/>
    <col min="4104" max="4104" width="4.5703125" style="352" customWidth="1"/>
    <col min="4105" max="4105" width="5.85546875" style="352" customWidth="1"/>
    <col min="4106" max="4106" width="5" style="352" customWidth="1"/>
    <col min="4107" max="4107" width="5.42578125" style="352" customWidth="1"/>
    <col min="4108" max="4108" width="4.7109375" style="352" customWidth="1"/>
    <col min="4109" max="4109" width="4.28515625" style="352" customWidth="1"/>
    <col min="4110" max="4110" width="4.85546875" style="352" customWidth="1"/>
    <col min="4111" max="4111" width="4.5703125" style="352" customWidth="1"/>
    <col min="4112" max="4112" width="4.28515625" style="352" customWidth="1"/>
    <col min="4113" max="4113" width="6" style="352" customWidth="1"/>
    <col min="4114" max="4114" width="4.85546875" style="352" customWidth="1"/>
    <col min="4115" max="4115" width="5.85546875" style="352" customWidth="1"/>
    <col min="4116" max="4116" width="4.85546875" style="352" customWidth="1"/>
    <col min="4117" max="4118" width="5.7109375" style="352" customWidth="1"/>
    <col min="4119" max="4352" width="9.140625" style="352"/>
    <col min="4353" max="4353" width="3.5703125" style="352" customWidth="1"/>
    <col min="4354" max="4354" width="2.85546875" style="352" customWidth="1"/>
    <col min="4355" max="4355" width="6.42578125" style="352" customWidth="1"/>
    <col min="4356" max="4356" width="28.5703125" style="352" customWidth="1"/>
    <col min="4357" max="4357" width="5.42578125" style="352" customWidth="1"/>
    <col min="4358" max="4358" width="5" style="352" customWidth="1"/>
    <col min="4359" max="4359" width="5.7109375" style="352" customWidth="1"/>
    <col min="4360" max="4360" width="4.5703125" style="352" customWidth="1"/>
    <col min="4361" max="4361" width="5.85546875" style="352" customWidth="1"/>
    <col min="4362" max="4362" width="5" style="352" customWidth="1"/>
    <col min="4363" max="4363" width="5.42578125" style="352" customWidth="1"/>
    <col min="4364" max="4364" width="4.7109375" style="352" customWidth="1"/>
    <col min="4365" max="4365" width="4.28515625" style="352" customWidth="1"/>
    <col min="4366" max="4366" width="4.85546875" style="352" customWidth="1"/>
    <col min="4367" max="4367" width="4.5703125" style="352" customWidth="1"/>
    <col min="4368" max="4368" width="4.28515625" style="352" customWidth="1"/>
    <col min="4369" max="4369" width="6" style="352" customWidth="1"/>
    <col min="4370" max="4370" width="4.85546875" style="352" customWidth="1"/>
    <col min="4371" max="4371" width="5.85546875" style="352" customWidth="1"/>
    <col min="4372" max="4372" width="4.85546875" style="352" customWidth="1"/>
    <col min="4373" max="4374" width="5.7109375" style="352" customWidth="1"/>
    <col min="4375" max="4608" width="9.140625" style="352"/>
    <col min="4609" max="4609" width="3.5703125" style="352" customWidth="1"/>
    <col min="4610" max="4610" width="2.85546875" style="352" customWidth="1"/>
    <col min="4611" max="4611" width="6.42578125" style="352" customWidth="1"/>
    <col min="4612" max="4612" width="28.5703125" style="352" customWidth="1"/>
    <col min="4613" max="4613" width="5.42578125" style="352" customWidth="1"/>
    <col min="4614" max="4614" width="5" style="352" customWidth="1"/>
    <col min="4615" max="4615" width="5.7109375" style="352" customWidth="1"/>
    <col min="4616" max="4616" width="4.5703125" style="352" customWidth="1"/>
    <col min="4617" max="4617" width="5.85546875" style="352" customWidth="1"/>
    <col min="4618" max="4618" width="5" style="352" customWidth="1"/>
    <col min="4619" max="4619" width="5.42578125" style="352" customWidth="1"/>
    <col min="4620" max="4620" width="4.7109375" style="352" customWidth="1"/>
    <col min="4621" max="4621" width="4.28515625" style="352" customWidth="1"/>
    <col min="4622" max="4622" width="4.85546875" style="352" customWidth="1"/>
    <col min="4623" max="4623" width="4.5703125" style="352" customWidth="1"/>
    <col min="4624" max="4624" width="4.28515625" style="352" customWidth="1"/>
    <col min="4625" max="4625" width="6" style="352" customWidth="1"/>
    <col min="4626" max="4626" width="4.85546875" style="352" customWidth="1"/>
    <col min="4627" max="4627" width="5.85546875" style="352" customWidth="1"/>
    <col min="4628" max="4628" width="4.85546875" style="352" customWidth="1"/>
    <col min="4629" max="4630" width="5.7109375" style="352" customWidth="1"/>
    <col min="4631" max="4864" width="9.140625" style="352"/>
    <col min="4865" max="4865" width="3.5703125" style="352" customWidth="1"/>
    <col min="4866" max="4866" width="2.85546875" style="352" customWidth="1"/>
    <col min="4867" max="4867" width="6.42578125" style="352" customWidth="1"/>
    <col min="4868" max="4868" width="28.5703125" style="352" customWidth="1"/>
    <col min="4869" max="4869" width="5.42578125" style="352" customWidth="1"/>
    <col min="4870" max="4870" width="5" style="352" customWidth="1"/>
    <col min="4871" max="4871" width="5.7109375" style="352" customWidth="1"/>
    <col min="4872" max="4872" width="4.5703125" style="352" customWidth="1"/>
    <col min="4873" max="4873" width="5.85546875" style="352" customWidth="1"/>
    <col min="4874" max="4874" width="5" style="352" customWidth="1"/>
    <col min="4875" max="4875" width="5.42578125" style="352" customWidth="1"/>
    <col min="4876" max="4876" width="4.7109375" style="352" customWidth="1"/>
    <col min="4877" max="4877" width="4.28515625" style="352" customWidth="1"/>
    <col min="4878" max="4878" width="4.85546875" style="352" customWidth="1"/>
    <col min="4879" max="4879" width="4.5703125" style="352" customWidth="1"/>
    <col min="4880" max="4880" width="4.28515625" style="352" customWidth="1"/>
    <col min="4881" max="4881" width="6" style="352" customWidth="1"/>
    <col min="4882" max="4882" width="4.85546875" style="352" customWidth="1"/>
    <col min="4883" max="4883" width="5.85546875" style="352" customWidth="1"/>
    <col min="4884" max="4884" width="4.85546875" style="352" customWidth="1"/>
    <col min="4885" max="4886" width="5.7109375" style="352" customWidth="1"/>
    <col min="4887" max="5120" width="9.140625" style="352"/>
    <col min="5121" max="5121" width="3.5703125" style="352" customWidth="1"/>
    <col min="5122" max="5122" width="2.85546875" style="352" customWidth="1"/>
    <col min="5123" max="5123" width="6.42578125" style="352" customWidth="1"/>
    <col min="5124" max="5124" width="28.5703125" style="352" customWidth="1"/>
    <col min="5125" max="5125" width="5.42578125" style="352" customWidth="1"/>
    <col min="5126" max="5126" width="5" style="352" customWidth="1"/>
    <col min="5127" max="5127" width="5.7109375" style="352" customWidth="1"/>
    <col min="5128" max="5128" width="4.5703125" style="352" customWidth="1"/>
    <col min="5129" max="5129" width="5.85546875" style="352" customWidth="1"/>
    <col min="5130" max="5130" width="5" style="352" customWidth="1"/>
    <col min="5131" max="5131" width="5.42578125" style="352" customWidth="1"/>
    <col min="5132" max="5132" width="4.7109375" style="352" customWidth="1"/>
    <col min="5133" max="5133" width="4.28515625" style="352" customWidth="1"/>
    <col min="5134" max="5134" width="4.85546875" style="352" customWidth="1"/>
    <col min="5135" max="5135" width="4.5703125" style="352" customWidth="1"/>
    <col min="5136" max="5136" width="4.28515625" style="352" customWidth="1"/>
    <col min="5137" max="5137" width="6" style="352" customWidth="1"/>
    <col min="5138" max="5138" width="4.85546875" style="352" customWidth="1"/>
    <col min="5139" max="5139" width="5.85546875" style="352" customWidth="1"/>
    <col min="5140" max="5140" width="4.85546875" style="352" customWidth="1"/>
    <col min="5141" max="5142" width="5.7109375" style="352" customWidth="1"/>
    <col min="5143" max="5376" width="9.140625" style="352"/>
    <col min="5377" max="5377" width="3.5703125" style="352" customWidth="1"/>
    <col min="5378" max="5378" width="2.85546875" style="352" customWidth="1"/>
    <col min="5379" max="5379" width="6.42578125" style="352" customWidth="1"/>
    <col min="5380" max="5380" width="28.5703125" style="352" customWidth="1"/>
    <col min="5381" max="5381" width="5.42578125" style="352" customWidth="1"/>
    <col min="5382" max="5382" width="5" style="352" customWidth="1"/>
    <col min="5383" max="5383" width="5.7109375" style="352" customWidth="1"/>
    <col min="5384" max="5384" width="4.5703125" style="352" customWidth="1"/>
    <col min="5385" max="5385" width="5.85546875" style="352" customWidth="1"/>
    <col min="5386" max="5386" width="5" style="352" customWidth="1"/>
    <col min="5387" max="5387" width="5.42578125" style="352" customWidth="1"/>
    <col min="5388" max="5388" width="4.7109375" style="352" customWidth="1"/>
    <col min="5389" max="5389" width="4.28515625" style="352" customWidth="1"/>
    <col min="5390" max="5390" width="4.85546875" style="352" customWidth="1"/>
    <col min="5391" max="5391" width="4.5703125" style="352" customWidth="1"/>
    <col min="5392" max="5392" width="4.28515625" style="352" customWidth="1"/>
    <col min="5393" max="5393" width="6" style="352" customWidth="1"/>
    <col min="5394" max="5394" width="4.85546875" style="352" customWidth="1"/>
    <col min="5395" max="5395" width="5.85546875" style="352" customWidth="1"/>
    <col min="5396" max="5396" width="4.85546875" style="352" customWidth="1"/>
    <col min="5397" max="5398" width="5.7109375" style="352" customWidth="1"/>
    <col min="5399" max="5632" width="9.140625" style="352"/>
    <col min="5633" max="5633" width="3.5703125" style="352" customWidth="1"/>
    <col min="5634" max="5634" width="2.85546875" style="352" customWidth="1"/>
    <col min="5635" max="5635" width="6.42578125" style="352" customWidth="1"/>
    <col min="5636" max="5636" width="28.5703125" style="352" customWidth="1"/>
    <col min="5637" max="5637" width="5.42578125" style="352" customWidth="1"/>
    <col min="5638" max="5638" width="5" style="352" customWidth="1"/>
    <col min="5639" max="5639" width="5.7109375" style="352" customWidth="1"/>
    <col min="5640" max="5640" width="4.5703125" style="352" customWidth="1"/>
    <col min="5641" max="5641" width="5.85546875" style="352" customWidth="1"/>
    <col min="5642" max="5642" width="5" style="352" customWidth="1"/>
    <col min="5643" max="5643" width="5.42578125" style="352" customWidth="1"/>
    <col min="5644" max="5644" width="4.7109375" style="352" customWidth="1"/>
    <col min="5645" max="5645" width="4.28515625" style="352" customWidth="1"/>
    <col min="5646" max="5646" width="4.85546875" style="352" customWidth="1"/>
    <col min="5647" max="5647" width="4.5703125" style="352" customWidth="1"/>
    <col min="5648" max="5648" width="4.28515625" style="352" customWidth="1"/>
    <col min="5649" max="5649" width="6" style="352" customWidth="1"/>
    <col min="5650" max="5650" width="4.85546875" style="352" customWidth="1"/>
    <col min="5651" max="5651" width="5.85546875" style="352" customWidth="1"/>
    <col min="5652" max="5652" width="4.85546875" style="352" customWidth="1"/>
    <col min="5653" max="5654" width="5.7109375" style="352" customWidth="1"/>
    <col min="5655" max="5888" width="9.140625" style="352"/>
    <col min="5889" max="5889" width="3.5703125" style="352" customWidth="1"/>
    <col min="5890" max="5890" width="2.85546875" style="352" customWidth="1"/>
    <col min="5891" max="5891" width="6.42578125" style="352" customWidth="1"/>
    <col min="5892" max="5892" width="28.5703125" style="352" customWidth="1"/>
    <col min="5893" max="5893" width="5.42578125" style="352" customWidth="1"/>
    <col min="5894" max="5894" width="5" style="352" customWidth="1"/>
    <col min="5895" max="5895" width="5.7109375" style="352" customWidth="1"/>
    <col min="5896" max="5896" width="4.5703125" style="352" customWidth="1"/>
    <col min="5897" max="5897" width="5.85546875" style="352" customWidth="1"/>
    <col min="5898" max="5898" width="5" style="352" customWidth="1"/>
    <col min="5899" max="5899" width="5.42578125" style="352" customWidth="1"/>
    <col min="5900" max="5900" width="4.7109375" style="352" customWidth="1"/>
    <col min="5901" max="5901" width="4.28515625" style="352" customWidth="1"/>
    <col min="5902" max="5902" width="4.85546875" style="352" customWidth="1"/>
    <col min="5903" max="5903" width="4.5703125" style="352" customWidth="1"/>
    <col min="5904" max="5904" width="4.28515625" style="352" customWidth="1"/>
    <col min="5905" max="5905" width="6" style="352" customWidth="1"/>
    <col min="5906" max="5906" width="4.85546875" style="352" customWidth="1"/>
    <col min="5907" max="5907" width="5.85546875" style="352" customWidth="1"/>
    <col min="5908" max="5908" width="4.85546875" style="352" customWidth="1"/>
    <col min="5909" max="5910" width="5.7109375" style="352" customWidth="1"/>
    <col min="5911" max="6144" width="9.140625" style="352"/>
    <col min="6145" max="6145" width="3.5703125" style="352" customWidth="1"/>
    <col min="6146" max="6146" width="2.85546875" style="352" customWidth="1"/>
    <col min="6147" max="6147" width="6.42578125" style="352" customWidth="1"/>
    <col min="6148" max="6148" width="28.5703125" style="352" customWidth="1"/>
    <col min="6149" max="6149" width="5.42578125" style="352" customWidth="1"/>
    <col min="6150" max="6150" width="5" style="352" customWidth="1"/>
    <col min="6151" max="6151" width="5.7109375" style="352" customWidth="1"/>
    <col min="6152" max="6152" width="4.5703125" style="352" customWidth="1"/>
    <col min="6153" max="6153" width="5.85546875" style="352" customWidth="1"/>
    <col min="6154" max="6154" width="5" style="352" customWidth="1"/>
    <col min="6155" max="6155" width="5.42578125" style="352" customWidth="1"/>
    <col min="6156" max="6156" width="4.7109375" style="352" customWidth="1"/>
    <col min="6157" max="6157" width="4.28515625" style="352" customWidth="1"/>
    <col min="6158" max="6158" width="4.85546875" style="352" customWidth="1"/>
    <col min="6159" max="6159" width="4.5703125" style="352" customWidth="1"/>
    <col min="6160" max="6160" width="4.28515625" style="352" customWidth="1"/>
    <col min="6161" max="6161" width="6" style="352" customWidth="1"/>
    <col min="6162" max="6162" width="4.85546875" style="352" customWidth="1"/>
    <col min="6163" max="6163" width="5.85546875" style="352" customWidth="1"/>
    <col min="6164" max="6164" width="4.85546875" style="352" customWidth="1"/>
    <col min="6165" max="6166" width="5.7109375" style="352" customWidth="1"/>
    <col min="6167" max="6400" width="9.140625" style="352"/>
    <col min="6401" max="6401" width="3.5703125" style="352" customWidth="1"/>
    <col min="6402" max="6402" width="2.85546875" style="352" customWidth="1"/>
    <col min="6403" max="6403" width="6.42578125" style="352" customWidth="1"/>
    <col min="6404" max="6404" width="28.5703125" style="352" customWidth="1"/>
    <col min="6405" max="6405" width="5.42578125" style="352" customWidth="1"/>
    <col min="6406" max="6406" width="5" style="352" customWidth="1"/>
    <col min="6407" max="6407" width="5.7109375" style="352" customWidth="1"/>
    <col min="6408" max="6408" width="4.5703125" style="352" customWidth="1"/>
    <col min="6409" max="6409" width="5.85546875" style="352" customWidth="1"/>
    <col min="6410" max="6410" width="5" style="352" customWidth="1"/>
    <col min="6411" max="6411" width="5.42578125" style="352" customWidth="1"/>
    <col min="6412" max="6412" width="4.7109375" style="352" customWidth="1"/>
    <col min="6413" max="6413" width="4.28515625" style="352" customWidth="1"/>
    <col min="6414" max="6414" width="4.85546875" style="352" customWidth="1"/>
    <col min="6415" max="6415" width="4.5703125" style="352" customWidth="1"/>
    <col min="6416" max="6416" width="4.28515625" style="352" customWidth="1"/>
    <col min="6417" max="6417" width="6" style="352" customWidth="1"/>
    <col min="6418" max="6418" width="4.85546875" style="352" customWidth="1"/>
    <col min="6419" max="6419" width="5.85546875" style="352" customWidth="1"/>
    <col min="6420" max="6420" width="4.85546875" style="352" customWidth="1"/>
    <col min="6421" max="6422" width="5.7109375" style="352" customWidth="1"/>
    <col min="6423" max="6656" width="9.140625" style="352"/>
    <col min="6657" max="6657" width="3.5703125" style="352" customWidth="1"/>
    <col min="6658" max="6658" width="2.85546875" style="352" customWidth="1"/>
    <col min="6659" max="6659" width="6.42578125" style="352" customWidth="1"/>
    <col min="6660" max="6660" width="28.5703125" style="352" customWidth="1"/>
    <col min="6661" max="6661" width="5.42578125" style="352" customWidth="1"/>
    <col min="6662" max="6662" width="5" style="352" customWidth="1"/>
    <col min="6663" max="6663" width="5.7109375" style="352" customWidth="1"/>
    <col min="6664" max="6664" width="4.5703125" style="352" customWidth="1"/>
    <col min="6665" max="6665" width="5.85546875" style="352" customWidth="1"/>
    <col min="6666" max="6666" width="5" style="352" customWidth="1"/>
    <col min="6667" max="6667" width="5.42578125" style="352" customWidth="1"/>
    <col min="6668" max="6668" width="4.7109375" style="352" customWidth="1"/>
    <col min="6669" max="6669" width="4.28515625" style="352" customWidth="1"/>
    <col min="6670" max="6670" width="4.85546875" style="352" customWidth="1"/>
    <col min="6671" max="6671" width="4.5703125" style="352" customWidth="1"/>
    <col min="6672" max="6672" width="4.28515625" style="352" customWidth="1"/>
    <col min="6673" max="6673" width="6" style="352" customWidth="1"/>
    <col min="6674" max="6674" width="4.85546875" style="352" customWidth="1"/>
    <col min="6675" max="6675" width="5.85546875" style="352" customWidth="1"/>
    <col min="6676" max="6676" width="4.85546875" style="352" customWidth="1"/>
    <col min="6677" max="6678" width="5.7109375" style="352" customWidth="1"/>
    <col min="6679" max="6912" width="9.140625" style="352"/>
    <col min="6913" max="6913" width="3.5703125" style="352" customWidth="1"/>
    <col min="6914" max="6914" width="2.85546875" style="352" customWidth="1"/>
    <col min="6915" max="6915" width="6.42578125" style="352" customWidth="1"/>
    <col min="6916" max="6916" width="28.5703125" style="352" customWidth="1"/>
    <col min="6917" max="6917" width="5.42578125" style="352" customWidth="1"/>
    <col min="6918" max="6918" width="5" style="352" customWidth="1"/>
    <col min="6919" max="6919" width="5.7109375" style="352" customWidth="1"/>
    <col min="6920" max="6920" width="4.5703125" style="352" customWidth="1"/>
    <col min="6921" max="6921" width="5.85546875" style="352" customWidth="1"/>
    <col min="6922" max="6922" width="5" style="352" customWidth="1"/>
    <col min="6923" max="6923" width="5.42578125" style="352" customWidth="1"/>
    <col min="6924" max="6924" width="4.7109375" style="352" customWidth="1"/>
    <col min="6925" max="6925" width="4.28515625" style="352" customWidth="1"/>
    <col min="6926" max="6926" width="4.85546875" style="352" customWidth="1"/>
    <col min="6927" max="6927" width="4.5703125" style="352" customWidth="1"/>
    <col min="6928" max="6928" width="4.28515625" style="352" customWidth="1"/>
    <col min="6929" max="6929" width="6" style="352" customWidth="1"/>
    <col min="6930" max="6930" width="4.85546875" style="352" customWidth="1"/>
    <col min="6931" max="6931" width="5.85546875" style="352" customWidth="1"/>
    <col min="6932" max="6932" width="4.85546875" style="352" customWidth="1"/>
    <col min="6933" max="6934" width="5.7109375" style="352" customWidth="1"/>
    <col min="6935" max="7168" width="9.140625" style="352"/>
    <col min="7169" max="7169" width="3.5703125" style="352" customWidth="1"/>
    <col min="7170" max="7170" width="2.85546875" style="352" customWidth="1"/>
    <col min="7171" max="7171" width="6.42578125" style="352" customWidth="1"/>
    <col min="7172" max="7172" width="28.5703125" style="352" customWidth="1"/>
    <col min="7173" max="7173" width="5.42578125" style="352" customWidth="1"/>
    <col min="7174" max="7174" width="5" style="352" customWidth="1"/>
    <col min="7175" max="7175" width="5.7109375" style="352" customWidth="1"/>
    <col min="7176" max="7176" width="4.5703125" style="352" customWidth="1"/>
    <col min="7177" max="7177" width="5.85546875" style="352" customWidth="1"/>
    <col min="7178" max="7178" width="5" style="352" customWidth="1"/>
    <col min="7179" max="7179" width="5.42578125" style="352" customWidth="1"/>
    <col min="7180" max="7180" width="4.7109375" style="352" customWidth="1"/>
    <col min="7181" max="7181" width="4.28515625" style="352" customWidth="1"/>
    <col min="7182" max="7182" width="4.85546875" style="352" customWidth="1"/>
    <col min="7183" max="7183" width="4.5703125" style="352" customWidth="1"/>
    <col min="7184" max="7184" width="4.28515625" style="352" customWidth="1"/>
    <col min="7185" max="7185" width="6" style="352" customWidth="1"/>
    <col min="7186" max="7186" width="4.85546875" style="352" customWidth="1"/>
    <col min="7187" max="7187" width="5.85546875" style="352" customWidth="1"/>
    <col min="7188" max="7188" width="4.85546875" style="352" customWidth="1"/>
    <col min="7189" max="7190" width="5.7109375" style="352" customWidth="1"/>
    <col min="7191" max="7424" width="9.140625" style="352"/>
    <col min="7425" max="7425" width="3.5703125" style="352" customWidth="1"/>
    <col min="7426" max="7426" width="2.85546875" style="352" customWidth="1"/>
    <col min="7427" max="7427" width="6.42578125" style="352" customWidth="1"/>
    <col min="7428" max="7428" width="28.5703125" style="352" customWidth="1"/>
    <col min="7429" max="7429" width="5.42578125" style="352" customWidth="1"/>
    <col min="7430" max="7430" width="5" style="352" customWidth="1"/>
    <col min="7431" max="7431" width="5.7109375" style="352" customWidth="1"/>
    <col min="7432" max="7432" width="4.5703125" style="352" customWidth="1"/>
    <col min="7433" max="7433" width="5.85546875" style="352" customWidth="1"/>
    <col min="7434" max="7434" width="5" style="352" customWidth="1"/>
    <col min="7435" max="7435" width="5.42578125" style="352" customWidth="1"/>
    <col min="7436" max="7436" width="4.7109375" style="352" customWidth="1"/>
    <col min="7437" max="7437" width="4.28515625" style="352" customWidth="1"/>
    <col min="7438" max="7438" width="4.85546875" style="352" customWidth="1"/>
    <col min="7439" max="7439" width="4.5703125" style="352" customWidth="1"/>
    <col min="7440" max="7440" width="4.28515625" style="352" customWidth="1"/>
    <col min="7441" max="7441" width="6" style="352" customWidth="1"/>
    <col min="7442" max="7442" width="4.85546875" style="352" customWidth="1"/>
    <col min="7443" max="7443" width="5.85546875" style="352" customWidth="1"/>
    <col min="7444" max="7444" width="4.85546875" style="352" customWidth="1"/>
    <col min="7445" max="7446" width="5.7109375" style="352" customWidth="1"/>
    <col min="7447" max="7680" width="9.140625" style="352"/>
    <col min="7681" max="7681" width="3.5703125" style="352" customWidth="1"/>
    <col min="7682" max="7682" width="2.85546875" style="352" customWidth="1"/>
    <col min="7683" max="7683" width="6.42578125" style="352" customWidth="1"/>
    <col min="7684" max="7684" width="28.5703125" style="352" customWidth="1"/>
    <col min="7685" max="7685" width="5.42578125" style="352" customWidth="1"/>
    <col min="7686" max="7686" width="5" style="352" customWidth="1"/>
    <col min="7687" max="7687" width="5.7109375" style="352" customWidth="1"/>
    <col min="7688" max="7688" width="4.5703125" style="352" customWidth="1"/>
    <col min="7689" max="7689" width="5.85546875" style="352" customWidth="1"/>
    <col min="7690" max="7690" width="5" style="352" customWidth="1"/>
    <col min="7691" max="7691" width="5.42578125" style="352" customWidth="1"/>
    <col min="7692" max="7692" width="4.7109375" style="352" customWidth="1"/>
    <col min="7693" max="7693" width="4.28515625" style="352" customWidth="1"/>
    <col min="7694" max="7694" width="4.85546875" style="352" customWidth="1"/>
    <col min="7695" max="7695" width="4.5703125" style="352" customWidth="1"/>
    <col min="7696" max="7696" width="4.28515625" style="352" customWidth="1"/>
    <col min="7697" max="7697" width="6" style="352" customWidth="1"/>
    <col min="7698" max="7698" width="4.85546875" style="352" customWidth="1"/>
    <col min="7699" max="7699" width="5.85546875" style="352" customWidth="1"/>
    <col min="7700" max="7700" width="4.85546875" style="352" customWidth="1"/>
    <col min="7701" max="7702" width="5.7109375" style="352" customWidth="1"/>
    <col min="7703" max="7936" width="9.140625" style="352"/>
    <col min="7937" max="7937" width="3.5703125" style="352" customWidth="1"/>
    <col min="7938" max="7938" width="2.85546875" style="352" customWidth="1"/>
    <col min="7939" max="7939" width="6.42578125" style="352" customWidth="1"/>
    <col min="7940" max="7940" width="28.5703125" style="352" customWidth="1"/>
    <col min="7941" max="7941" width="5.42578125" style="352" customWidth="1"/>
    <col min="7942" max="7942" width="5" style="352" customWidth="1"/>
    <col min="7943" max="7943" width="5.7109375" style="352" customWidth="1"/>
    <col min="7944" max="7944" width="4.5703125" style="352" customWidth="1"/>
    <col min="7945" max="7945" width="5.85546875" style="352" customWidth="1"/>
    <col min="7946" max="7946" width="5" style="352" customWidth="1"/>
    <col min="7947" max="7947" width="5.42578125" style="352" customWidth="1"/>
    <col min="7948" max="7948" width="4.7109375" style="352" customWidth="1"/>
    <col min="7949" max="7949" width="4.28515625" style="352" customWidth="1"/>
    <col min="7950" max="7950" width="4.85546875" style="352" customWidth="1"/>
    <col min="7951" max="7951" width="4.5703125" style="352" customWidth="1"/>
    <col min="7952" max="7952" width="4.28515625" style="352" customWidth="1"/>
    <col min="7953" max="7953" width="6" style="352" customWidth="1"/>
    <col min="7954" max="7954" width="4.85546875" style="352" customWidth="1"/>
    <col min="7955" max="7955" width="5.85546875" style="352" customWidth="1"/>
    <col min="7956" max="7956" width="4.85546875" style="352" customWidth="1"/>
    <col min="7957" max="7958" width="5.7109375" style="352" customWidth="1"/>
    <col min="7959" max="8192" width="9.140625" style="352"/>
    <col min="8193" max="8193" width="3.5703125" style="352" customWidth="1"/>
    <col min="8194" max="8194" width="2.85546875" style="352" customWidth="1"/>
    <col min="8195" max="8195" width="6.42578125" style="352" customWidth="1"/>
    <col min="8196" max="8196" width="28.5703125" style="352" customWidth="1"/>
    <col min="8197" max="8197" width="5.42578125" style="352" customWidth="1"/>
    <col min="8198" max="8198" width="5" style="352" customWidth="1"/>
    <col min="8199" max="8199" width="5.7109375" style="352" customWidth="1"/>
    <col min="8200" max="8200" width="4.5703125" style="352" customWidth="1"/>
    <col min="8201" max="8201" width="5.85546875" style="352" customWidth="1"/>
    <col min="8202" max="8202" width="5" style="352" customWidth="1"/>
    <col min="8203" max="8203" width="5.42578125" style="352" customWidth="1"/>
    <col min="8204" max="8204" width="4.7109375" style="352" customWidth="1"/>
    <col min="8205" max="8205" width="4.28515625" style="352" customWidth="1"/>
    <col min="8206" max="8206" width="4.85546875" style="352" customWidth="1"/>
    <col min="8207" max="8207" width="4.5703125" style="352" customWidth="1"/>
    <col min="8208" max="8208" width="4.28515625" style="352" customWidth="1"/>
    <col min="8209" max="8209" width="6" style="352" customWidth="1"/>
    <col min="8210" max="8210" width="4.85546875" style="352" customWidth="1"/>
    <col min="8211" max="8211" width="5.85546875" style="352" customWidth="1"/>
    <col min="8212" max="8212" width="4.85546875" style="352" customWidth="1"/>
    <col min="8213" max="8214" width="5.7109375" style="352" customWidth="1"/>
    <col min="8215" max="8448" width="9.140625" style="352"/>
    <col min="8449" max="8449" width="3.5703125" style="352" customWidth="1"/>
    <col min="8450" max="8450" width="2.85546875" style="352" customWidth="1"/>
    <col min="8451" max="8451" width="6.42578125" style="352" customWidth="1"/>
    <col min="8452" max="8452" width="28.5703125" style="352" customWidth="1"/>
    <col min="8453" max="8453" width="5.42578125" style="352" customWidth="1"/>
    <col min="8454" max="8454" width="5" style="352" customWidth="1"/>
    <col min="8455" max="8455" width="5.7109375" style="352" customWidth="1"/>
    <col min="8456" max="8456" width="4.5703125" style="352" customWidth="1"/>
    <col min="8457" max="8457" width="5.85546875" style="352" customWidth="1"/>
    <col min="8458" max="8458" width="5" style="352" customWidth="1"/>
    <col min="8459" max="8459" width="5.42578125" style="352" customWidth="1"/>
    <col min="8460" max="8460" width="4.7109375" style="352" customWidth="1"/>
    <col min="8461" max="8461" width="4.28515625" style="352" customWidth="1"/>
    <col min="8462" max="8462" width="4.85546875" style="352" customWidth="1"/>
    <col min="8463" max="8463" width="4.5703125" style="352" customWidth="1"/>
    <col min="8464" max="8464" width="4.28515625" style="352" customWidth="1"/>
    <col min="8465" max="8465" width="6" style="352" customWidth="1"/>
    <col min="8466" max="8466" width="4.85546875" style="352" customWidth="1"/>
    <col min="8467" max="8467" width="5.85546875" style="352" customWidth="1"/>
    <col min="8468" max="8468" width="4.85546875" style="352" customWidth="1"/>
    <col min="8469" max="8470" width="5.7109375" style="352" customWidth="1"/>
    <col min="8471" max="8704" width="9.140625" style="352"/>
    <col min="8705" max="8705" width="3.5703125" style="352" customWidth="1"/>
    <col min="8706" max="8706" width="2.85546875" style="352" customWidth="1"/>
    <col min="8707" max="8707" width="6.42578125" style="352" customWidth="1"/>
    <col min="8708" max="8708" width="28.5703125" style="352" customWidth="1"/>
    <col min="8709" max="8709" width="5.42578125" style="352" customWidth="1"/>
    <col min="8710" max="8710" width="5" style="352" customWidth="1"/>
    <col min="8711" max="8711" width="5.7109375" style="352" customWidth="1"/>
    <col min="8712" max="8712" width="4.5703125" style="352" customWidth="1"/>
    <col min="8713" max="8713" width="5.85546875" style="352" customWidth="1"/>
    <col min="8714" max="8714" width="5" style="352" customWidth="1"/>
    <col min="8715" max="8715" width="5.42578125" style="352" customWidth="1"/>
    <col min="8716" max="8716" width="4.7109375" style="352" customWidth="1"/>
    <col min="8717" max="8717" width="4.28515625" style="352" customWidth="1"/>
    <col min="8718" max="8718" width="4.85546875" style="352" customWidth="1"/>
    <col min="8719" max="8719" width="4.5703125" style="352" customWidth="1"/>
    <col min="8720" max="8720" width="4.28515625" style="352" customWidth="1"/>
    <col min="8721" max="8721" width="6" style="352" customWidth="1"/>
    <col min="8722" max="8722" width="4.85546875" style="352" customWidth="1"/>
    <col min="8723" max="8723" width="5.85546875" style="352" customWidth="1"/>
    <col min="8724" max="8724" width="4.85546875" style="352" customWidth="1"/>
    <col min="8725" max="8726" width="5.7109375" style="352" customWidth="1"/>
    <col min="8727" max="8960" width="9.140625" style="352"/>
    <col min="8961" max="8961" width="3.5703125" style="352" customWidth="1"/>
    <col min="8962" max="8962" width="2.85546875" style="352" customWidth="1"/>
    <col min="8963" max="8963" width="6.42578125" style="352" customWidth="1"/>
    <col min="8964" max="8964" width="28.5703125" style="352" customWidth="1"/>
    <col min="8965" max="8965" width="5.42578125" style="352" customWidth="1"/>
    <col min="8966" max="8966" width="5" style="352" customWidth="1"/>
    <col min="8967" max="8967" width="5.7109375" style="352" customWidth="1"/>
    <col min="8968" max="8968" width="4.5703125" style="352" customWidth="1"/>
    <col min="8969" max="8969" width="5.85546875" style="352" customWidth="1"/>
    <col min="8970" max="8970" width="5" style="352" customWidth="1"/>
    <col min="8971" max="8971" width="5.42578125" style="352" customWidth="1"/>
    <col min="8972" max="8972" width="4.7109375" style="352" customWidth="1"/>
    <col min="8973" max="8973" width="4.28515625" style="352" customWidth="1"/>
    <col min="8974" max="8974" width="4.85546875" style="352" customWidth="1"/>
    <col min="8975" max="8975" width="4.5703125" style="352" customWidth="1"/>
    <col min="8976" max="8976" width="4.28515625" style="352" customWidth="1"/>
    <col min="8977" max="8977" width="6" style="352" customWidth="1"/>
    <col min="8978" max="8978" width="4.85546875" style="352" customWidth="1"/>
    <col min="8979" max="8979" width="5.85546875" style="352" customWidth="1"/>
    <col min="8980" max="8980" width="4.85546875" style="352" customWidth="1"/>
    <col min="8981" max="8982" width="5.7109375" style="352" customWidth="1"/>
    <col min="8983" max="9216" width="9.140625" style="352"/>
    <col min="9217" max="9217" width="3.5703125" style="352" customWidth="1"/>
    <col min="9218" max="9218" width="2.85546875" style="352" customWidth="1"/>
    <col min="9219" max="9219" width="6.42578125" style="352" customWidth="1"/>
    <col min="9220" max="9220" width="28.5703125" style="352" customWidth="1"/>
    <col min="9221" max="9221" width="5.42578125" style="352" customWidth="1"/>
    <col min="9222" max="9222" width="5" style="352" customWidth="1"/>
    <col min="9223" max="9223" width="5.7109375" style="352" customWidth="1"/>
    <col min="9224" max="9224" width="4.5703125" style="352" customWidth="1"/>
    <col min="9225" max="9225" width="5.85546875" style="352" customWidth="1"/>
    <col min="9226" max="9226" width="5" style="352" customWidth="1"/>
    <col min="9227" max="9227" width="5.42578125" style="352" customWidth="1"/>
    <col min="9228" max="9228" width="4.7109375" style="352" customWidth="1"/>
    <col min="9229" max="9229" width="4.28515625" style="352" customWidth="1"/>
    <col min="9230" max="9230" width="4.85546875" style="352" customWidth="1"/>
    <col min="9231" max="9231" width="4.5703125" style="352" customWidth="1"/>
    <col min="9232" max="9232" width="4.28515625" style="352" customWidth="1"/>
    <col min="9233" max="9233" width="6" style="352" customWidth="1"/>
    <col min="9234" max="9234" width="4.85546875" style="352" customWidth="1"/>
    <col min="9235" max="9235" width="5.85546875" style="352" customWidth="1"/>
    <col min="9236" max="9236" width="4.85546875" style="352" customWidth="1"/>
    <col min="9237" max="9238" width="5.7109375" style="352" customWidth="1"/>
    <col min="9239" max="9472" width="9.140625" style="352"/>
    <col min="9473" max="9473" width="3.5703125" style="352" customWidth="1"/>
    <col min="9474" max="9474" width="2.85546875" style="352" customWidth="1"/>
    <col min="9475" max="9475" width="6.42578125" style="352" customWidth="1"/>
    <col min="9476" max="9476" width="28.5703125" style="352" customWidth="1"/>
    <col min="9477" max="9477" width="5.42578125" style="352" customWidth="1"/>
    <col min="9478" max="9478" width="5" style="352" customWidth="1"/>
    <col min="9479" max="9479" width="5.7109375" style="352" customWidth="1"/>
    <col min="9480" max="9480" width="4.5703125" style="352" customWidth="1"/>
    <col min="9481" max="9481" width="5.85546875" style="352" customWidth="1"/>
    <col min="9482" max="9482" width="5" style="352" customWidth="1"/>
    <col min="9483" max="9483" width="5.42578125" style="352" customWidth="1"/>
    <col min="9484" max="9484" width="4.7109375" style="352" customWidth="1"/>
    <col min="9485" max="9485" width="4.28515625" style="352" customWidth="1"/>
    <col min="9486" max="9486" width="4.85546875" style="352" customWidth="1"/>
    <col min="9487" max="9487" width="4.5703125" style="352" customWidth="1"/>
    <col min="9488" max="9488" width="4.28515625" style="352" customWidth="1"/>
    <col min="9489" max="9489" width="6" style="352" customWidth="1"/>
    <col min="9490" max="9490" width="4.85546875" style="352" customWidth="1"/>
    <col min="9491" max="9491" width="5.85546875" style="352" customWidth="1"/>
    <col min="9492" max="9492" width="4.85546875" style="352" customWidth="1"/>
    <col min="9493" max="9494" width="5.7109375" style="352" customWidth="1"/>
    <col min="9495" max="9728" width="9.140625" style="352"/>
    <col min="9729" max="9729" width="3.5703125" style="352" customWidth="1"/>
    <col min="9730" max="9730" width="2.85546875" style="352" customWidth="1"/>
    <col min="9731" max="9731" width="6.42578125" style="352" customWidth="1"/>
    <col min="9732" max="9732" width="28.5703125" style="352" customWidth="1"/>
    <col min="9733" max="9733" width="5.42578125" style="352" customWidth="1"/>
    <col min="9734" max="9734" width="5" style="352" customWidth="1"/>
    <col min="9735" max="9735" width="5.7109375" style="352" customWidth="1"/>
    <col min="9736" max="9736" width="4.5703125" style="352" customWidth="1"/>
    <col min="9737" max="9737" width="5.85546875" style="352" customWidth="1"/>
    <col min="9738" max="9738" width="5" style="352" customWidth="1"/>
    <col min="9739" max="9739" width="5.42578125" style="352" customWidth="1"/>
    <col min="9740" max="9740" width="4.7109375" style="352" customWidth="1"/>
    <col min="9741" max="9741" width="4.28515625" style="352" customWidth="1"/>
    <col min="9742" max="9742" width="4.85546875" style="352" customWidth="1"/>
    <col min="9743" max="9743" width="4.5703125" style="352" customWidth="1"/>
    <col min="9744" max="9744" width="4.28515625" style="352" customWidth="1"/>
    <col min="9745" max="9745" width="6" style="352" customWidth="1"/>
    <col min="9746" max="9746" width="4.85546875" style="352" customWidth="1"/>
    <col min="9747" max="9747" width="5.85546875" style="352" customWidth="1"/>
    <col min="9748" max="9748" width="4.85546875" style="352" customWidth="1"/>
    <col min="9749" max="9750" width="5.7109375" style="352" customWidth="1"/>
    <col min="9751" max="9984" width="9.140625" style="352"/>
    <col min="9985" max="9985" width="3.5703125" style="352" customWidth="1"/>
    <col min="9986" max="9986" width="2.85546875" style="352" customWidth="1"/>
    <col min="9987" max="9987" width="6.42578125" style="352" customWidth="1"/>
    <col min="9988" max="9988" width="28.5703125" style="352" customWidth="1"/>
    <col min="9989" max="9989" width="5.42578125" style="352" customWidth="1"/>
    <col min="9990" max="9990" width="5" style="352" customWidth="1"/>
    <col min="9991" max="9991" width="5.7109375" style="352" customWidth="1"/>
    <col min="9992" max="9992" width="4.5703125" style="352" customWidth="1"/>
    <col min="9993" max="9993" width="5.85546875" style="352" customWidth="1"/>
    <col min="9994" max="9994" width="5" style="352" customWidth="1"/>
    <col min="9995" max="9995" width="5.42578125" style="352" customWidth="1"/>
    <col min="9996" max="9996" width="4.7109375" style="352" customWidth="1"/>
    <col min="9997" max="9997" width="4.28515625" style="352" customWidth="1"/>
    <col min="9998" max="9998" width="4.85546875" style="352" customWidth="1"/>
    <col min="9999" max="9999" width="4.5703125" style="352" customWidth="1"/>
    <col min="10000" max="10000" width="4.28515625" style="352" customWidth="1"/>
    <col min="10001" max="10001" width="6" style="352" customWidth="1"/>
    <col min="10002" max="10002" width="4.85546875" style="352" customWidth="1"/>
    <col min="10003" max="10003" width="5.85546875" style="352" customWidth="1"/>
    <col min="10004" max="10004" width="4.85546875" style="352" customWidth="1"/>
    <col min="10005" max="10006" width="5.7109375" style="352" customWidth="1"/>
    <col min="10007" max="10240" width="9.140625" style="352"/>
    <col min="10241" max="10241" width="3.5703125" style="352" customWidth="1"/>
    <col min="10242" max="10242" width="2.85546875" style="352" customWidth="1"/>
    <col min="10243" max="10243" width="6.42578125" style="352" customWidth="1"/>
    <col min="10244" max="10244" width="28.5703125" style="352" customWidth="1"/>
    <col min="10245" max="10245" width="5.42578125" style="352" customWidth="1"/>
    <col min="10246" max="10246" width="5" style="352" customWidth="1"/>
    <col min="10247" max="10247" width="5.7109375" style="352" customWidth="1"/>
    <col min="10248" max="10248" width="4.5703125" style="352" customWidth="1"/>
    <col min="10249" max="10249" width="5.85546875" style="352" customWidth="1"/>
    <col min="10250" max="10250" width="5" style="352" customWidth="1"/>
    <col min="10251" max="10251" width="5.42578125" style="352" customWidth="1"/>
    <col min="10252" max="10252" width="4.7109375" style="352" customWidth="1"/>
    <col min="10253" max="10253" width="4.28515625" style="352" customWidth="1"/>
    <col min="10254" max="10254" width="4.85546875" style="352" customWidth="1"/>
    <col min="10255" max="10255" width="4.5703125" style="352" customWidth="1"/>
    <col min="10256" max="10256" width="4.28515625" style="352" customWidth="1"/>
    <col min="10257" max="10257" width="6" style="352" customWidth="1"/>
    <col min="10258" max="10258" width="4.85546875" style="352" customWidth="1"/>
    <col min="10259" max="10259" width="5.85546875" style="352" customWidth="1"/>
    <col min="10260" max="10260" width="4.85546875" style="352" customWidth="1"/>
    <col min="10261" max="10262" width="5.7109375" style="352" customWidth="1"/>
    <col min="10263" max="10496" width="9.140625" style="352"/>
    <col min="10497" max="10497" width="3.5703125" style="352" customWidth="1"/>
    <col min="10498" max="10498" width="2.85546875" style="352" customWidth="1"/>
    <col min="10499" max="10499" width="6.42578125" style="352" customWidth="1"/>
    <col min="10500" max="10500" width="28.5703125" style="352" customWidth="1"/>
    <col min="10501" max="10501" width="5.42578125" style="352" customWidth="1"/>
    <col min="10502" max="10502" width="5" style="352" customWidth="1"/>
    <col min="10503" max="10503" width="5.7109375" style="352" customWidth="1"/>
    <col min="10504" max="10504" width="4.5703125" style="352" customWidth="1"/>
    <col min="10505" max="10505" width="5.85546875" style="352" customWidth="1"/>
    <col min="10506" max="10506" width="5" style="352" customWidth="1"/>
    <col min="10507" max="10507" width="5.42578125" style="352" customWidth="1"/>
    <col min="10508" max="10508" width="4.7109375" style="352" customWidth="1"/>
    <col min="10509" max="10509" width="4.28515625" style="352" customWidth="1"/>
    <col min="10510" max="10510" width="4.85546875" style="352" customWidth="1"/>
    <col min="10511" max="10511" width="4.5703125" style="352" customWidth="1"/>
    <col min="10512" max="10512" width="4.28515625" style="352" customWidth="1"/>
    <col min="10513" max="10513" width="6" style="352" customWidth="1"/>
    <col min="10514" max="10514" width="4.85546875" style="352" customWidth="1"/>
    <col min="10515" max="10515" width="5.85546875" style="352" customWidth="1"/>
    <col min="10516" max="10516" width="4.85546875" style="352" customWidth="1"/>
    <col min="10517" max="10518" width="5.7109375" style="352" customWidth="1"/>
    <col min="10519" max="10752" width="9.140625" style="352"/>
    <col min="10753" max="10753" width="3.5703125" style="352" customWidth="1"/>
    <col min="10754" max="10754" width="2.85546875" style="352" customWidth="1"/>
    <col min="10755" max="10755" width="6.42578125" style="352" customWidth="1"/>
    <col min="10756" max="10756" width="28.5703125" style="352" customWidth="1"/>
    <col min="10757" max="10757" width="5.42578125" style="352" customWidth="1"/>
    <col min="10758" max="10758" width="5" style="352" customWidth="1"/>
    <col min="10759" max="10759" width="5.7109375" style="352" customWidth="1"/>
    <col min="10760" max="10760" width="4.5703125" style="352" customWidth="1"/>
    <col min="10761" max="10761" width="5.85546875" style="352" customWidth="1"/>
    <col min="10762" max="10762" width="5" style="352" customWidth="1"/>
    <col min="10763" max="10763" width="5.42578125" style="352" customWidth="1"/>
    <col min="10764" max="10764" width="4.7109375" style="352" customWidth="1"/>
    <col min="10765" max="10765" width="4.28515625" style="352" customWidth="1"/>
    <col min="10766" max="10766" width="4.85546875" style="352" customWidth="1"/>
    <col min="10767" max="10767" width="4.5703125" style="352" customWidth="1"/>
    <col min="10768" max="10768" width="4.28515625" style="352" customWidth="1"/>
    <col min="10769" max="10769" width="6" style="352" customWidth="1"/>
    <col min="10770" max="10770" width="4.85546875" style="352" customWidth="1"/>
    <col min="10771" max="10771" width="5.85546875" style="352" customWidth="1"/>
    <col min="10772" max="10772" width="4.85546875" style="352" customWidth="1"/>
    <col min="10773" max="10774" width="5.7109375" style="352" customWidth="1"/>
    <col min="10775" max="11008" width="9.140625" style="352"/>
    <col min="11009" max="11009" width="3.5703125" style="352" customWidth="1"/>
    <col min="11010" max="11010" width="2.85546875" style="352" customWidth="1"/>
    <col min="11011" max="11011" width="6.42578125" style="352" customWidth="1"/>
    <col min="11012" max="11012" width="28.5703125" style="352" customWidth="1"/>
    <col min="11013" max="11013" width="5.42578125" style="352" customWidth="1"/>
    <col min="11014" max="11014" width="5" style="352" customWidth="1"/>
    <col min="11015" max="11015" width="5.7109375" style="352" customWidth="1"/>
    <col min="11016" max="11016" width="4.5703125" style="352" customWidth="1"/>
    <col min="11017" max="11017" width="5.85546875" style="352" customWidth="1"/>
    <col min="11018" max="11018" width="5" style="352" customWidth="1"/>
    <col min="11019" max="11019" width="5.42578125" style="352" customWidth="1"/>
    <col min="11020" max="11020" width="4.7109375" style="352" customWidth="1"/>
    <col min="11021" max="11021" width="4.28515625" style="352" customWidth="1"/>
    <col min="11022" max="11022" width="4.85546875" style="352" customWidth="1"/>
    <col min="11023" max="11023" width="4.5703125" style="352" customWidth="1"/>
    <col min="11024" max="11024" width="4.28515625" style="352" customWidth="1"/>
    <col min="11025" max="11025" width="6" style="352" customWidth="1"/>
    <col min="11026" max="11026" width="4.85546875" style="352" customWidth="1"/>
    <col min="11027" max="11027" width="5.85546875" style="352" customWidth="1"/>
    <col min="11028" max="11028" width="4.85546875" style="352" customWidth="1"/>
    <col min="11029" max="11030" width="5.7109375" style="352" customWidth="1"/>
    <col min="11031" max="11264" width="9.140625" style="352"/>
    <col min="11265" max="11265" width="3.5703125" style="352" customWidth="1"/>
    <col min="11266" max="11266" width="2.85546875" style="352" customWidth="1"/>
    <col min="11267" max="11267" width="6.42578125" style="352" customWidth="1"/>
    <col min="11268" max="11268" width="28.5703125" style="352" customWidth="1"/>
    <col min="11269" max="11269" width="5.42578125" style="352" customWidth="1"/>
    <col min="11270" max="11270" width="5" style="352" customWidth="1"/>
    <col min="11271" max="11271" width="5.7109375" style="352" customWidth="1"/>
    <col min="11272" max="11272" width="4.5703125" style="352" customWidth="1"/>
    <col min="11273" max="11273" width="5.85546875" style="352" customWidth="1"/>
    <col min="11274" max="11274" width="5" style="352" customWidth="1"/>
    <col min="11275" max="11275" width="5.42578125" style="352" customWidth="1"/>
    <col min="11276" max="11276" width="4.7109375" style="352" customWidth="1"/>
    <col min="11277" max="11277" width="4.28515625" style="352" customWidth="1"/>
    <col min="11278" max="11278" width="4.85546875" style="352" customWidth="1"/>
    <col min="11279" max="11279" width="4.5703125" style="352" customWidth="1"/>
    <col min="11280" max="11280" width="4.28515625" style="352" customWidth="1"/>
    <col min="11281" max="11281" width="6" style="352" customWidth="1"/>
    <col min="11282" max="11282" width="4.85546875" style="352" customWidth="1"/>
    <col min="11283" max="11283" width="5.85546875" style="352" customWidth="1"/>
    <col min="11284" max="11284" width="4.85546875" style="352" customWidth="1"/>
    <col min="11285" max="11286" width="5.7109375" style="352" customWidth="1"/>
    <col min="11287" max="11520" width="9.140625" style="352"/>
    <col min="11521" max="11521" width="3.5703125" style="352" customWidth="1"/>
    <col min="11522" max="11522" width="2.85546875" style="352" customWidth="1"/>
    <col min="11523" max="11523" width="6.42578125" style="352" customWidth="1"/>
    <col min="11524" max="11524" width="28.5703125" style="352" customWidth="1"/>
    <col min="11525" max="11525" width="5.42578125" style="352" customWidth="1"/>
    <col min="11526" max="11526" width="5" style="352" customWidth="1"/>
    <col min="11527" max="11527" width="5.7109375" style="352" customWidth="1"/>
    <col min="11528" max="11528" width="4.5703125" style="352" customWidth="1"/>
    <col min="11529" max="11529" width="5.85546875" style="352" customWidth="1"/>
    <col min="11530" max="11530" width="5" style="352" customWidth="1"/>
    <col min="11531" max="11531" width="5.42578125" style="352" customWidth="1"/>
    <col min="11532" max="11532" width="4.7109375" style="352" customWidth="1"/>
    <col min="11533" max="11533" width="4.28515625" style="352" customWidth="1"/>
    <col min="11534" max="11534" width="4.85546875" style="352" customWidth="1"/>
    <col min="11535" max="11535" width="4.5703125" style="352" customWidth="1"/>
    <col min="11536" max="11536" width="4.28515625" style="352" customWidth="1"/>
    <col min="11537" max="11537" width="6" style="352" customWidth="1"/>
    <col min="11538" max="11538" width="4.85546875" style="352" customWidth="1"/>
    <col min="11539" max="11539" width="5.85546875" style="352" customWidth="1"/>
    <col min="11540" max="11540" width="4.85546875" style="352" customWidth="1"/>
    <col min="11541" max="11542" width="5.7109375" style="352" customWidth="1"/>
    <col min="11543" max="11776" width="9.140625" style="352"/>
    <col min="11777" max="11777" width="3.5703125" style="352" customWidth="1"/>
    <col min="11778" max="11778" width="2.85546875" style="352" customWidth="1"/>
    <col min="11779" max="11779" width="6.42578125" style="352" customWidth="1"/>
    <col min="11780" max="11780" width="28.5703125" style="352" customWidth="1"/>
    <col min="11781" max="11781" width="5.42578125" style="352" customWidth="1"/>
    <col min="11782" max="11782" width="5" style="352" customWidth="1"/>
    <col min="11783" max="11783" width="5.7109375" style="352" customWidth="1"/>
    <col min="11784" max="11784" width="4.5703125" style="352" customWidth="1"/>
    <col min="11785" max="11785" width="5.85546875" style="352" customWidth="1"/>
    <col min="11786" max="11786" width="5" style="352" customWidth="1"/>
    <col min="11787" max="11787" width="5.42578125" style="352" customWidth="1"/>
    <col min="11788" max="11788" width="4.7109375" style="352" customWidth="1"/>
    <col min="11789" max="11789" width="4.28515625" style="352" customWidth="1"/>
    <col min="11790" max="11790" width="4.85546875" style="352" customWidth="1"/>
    <col min="11791" max="11791" width="4.5703125" style="352" customWidth="1"/>
    <col min="11792" max="11792" width="4.28515625" style="352" customWidth="1"/>
    <col min="11793" max="11793" width="6" style="352" customWidth="1"/>
    <col min="11794" max="11794" width="4.85546875" style="352" customWidth="1"/>
    <col min="11795" max="11795" width="5.85546875" style="352" customWidth="1"/>
    <col min="11796" max="11796" width="4.85546875" style="352" customWidth="1"/>
    <col min="11797" max="11798" width="5.7109375" style="352" customWidth="1"/>
    <col min="11799" max="12032" width="9.140625" style="352"/>
    <col min="12033" max="12033" width="3.5703125" style="352" customWidth="1"/>
    <col min="12034" max="12034" width="2.85546875" style="352" customWidth="1"/>
    <col min="12035" max="12035" width="6.42578125" style="352" customWidth="1"/>
    <col min="12036" max="12036" width="28.5703125" style="352" customWidth="1"/>
    <col min="12037" max="12037" width="5.42578125" style="352" customWidth="1"/>
    <col min="12038" max="12038" width="5" style="352" customWidth="1"/>
    <col min="12039" max="12039" width="5.7109375" style="352" customWidth="1"/>
    <col min="12040" max="12040" width="4.5703125" style="352" customWidth="1"/>
    <col min="12041" max="12041" width="5.85546875" style="352" customWidth="1"/>
    <col min="12042" max="12042" width="5" style="352" customWidth="1"/>
    <col min="12043" max="12043" width="5.42578125" style="352" customWidth="1"/>
    <col min="12044" max="12044" width="4.7109375" style="352" customWidth="1"/>
    <col min="12045" max="12045" width="4.28515625" style="352" customWidth="1"/>
    <col min="12046" max="12046" width="4.85546875" style="352" customWidth="1"/>
    <col min="12047" max="12047" width="4.5703125" style="352" customWidth="1"/>
    <col min="12048" max="12048" width="4.28515625" style="352" customWidth="1"/>
    <col min="12049" max="12049" width="6" style="352" customWidth="1"/>
    <col min="12050" max="12050" width="4.85546875" style="352" customWidth="1"/>
    <col min="12051" max="12051" width="5.85546875" style="352" customWidth="1"/>
    <col min="12052" max="12052" width="4.85546875" style="352" customWidth="1"/>
    <col min="12053" max="12054" width="5.7109375" style="352" customWidth="1"/>
    <col min="12055" max="12288" width="9.140625" style="352"/>
    <col min="12289" max="12289" width="3.5703125" style="352" customWidth="1"/>
    <col min="12290" max="12290" width="2.85546875" style="352" customWidth="1"/>
    <col min="12291" max="12291" width="6.42578125" style="352" customWidth="1"/>
    <col min="12292" max="12292" width="28.5703125" style="352" customWidth="1"/>
    <col min="12293" max="12293" width="5.42578125" style="352" customWidth="1"/>
    <col min="12294" max="12294" width="5" style="352" customWidth="1"/>
    <col min="12295" max="12295" width="5.7109375" style="352" customWidth="1"/>
    <col min="12296" max="12296" width="4.5703125" style="352" customWidth="1"/>
    <col min="12297" max="12297" width="5.85546875" style="352" customWidth="1"/>
    <col min="12298" max="12298" width="5" style="352" customWidth="1"/>
    <col min="12299" max="12299" width="5.42578125" style="352" customWidth="1"/>
    <col min="12300" max="12300" width="4.7109375" style="352" customWidth="1"/>
    <col min="12301" max="12301" width="4.28515625" style="352" customWidth="1"/>
    <col min="12302" max="12302" width="4.85546875" style="352" customWidth="1"/>
    <col min="12303" max="12303" width="4.5703125" style="352" customWidth="1"/>
    <col min="12304" max="12304" width="4.28515625" style="352" customWidth="1"/>
    <col min="12305" max="12305" width="6" style="352" customWidth="1"/>
    <col min="12306" max="12306" width="4.85546875" style="352" customWidth="1"/>
    <col min="12307" max="12307" width="5.85546875" style="352" customWidth="1"/>
    <col min="12308" max="12308" width="4.85546875" style="352" customWidth="1"/>
    <col min="12309" max="12310" width="5.7109375" style="352" customWidth="1"/>
    <col min="12311" max="12544" width="9.140625" style="352"/>
    <col min="12545" max="12545" width="3.5703125" style="352" customWidth="1"/>
    <col min="12546" max="12546" width="2.85546875" style="352" customWidth="1"/>
    <col min="12547" max="12547" width="6.42578125" style="352" customWidth="1"/>
    <col min="12548" max="12548" width="28.5703125" style="352" customWidth="1"/>
    <col min="12549" max="12549" width="5.42578125" style="352" customWidth="1"/>
    <col min="12550" max="12550" width="5" style="352" customWidth="1"/>
    <col min="12551" max="12551" width="5.7109375" style="352" customWidth="1"/>
    <col min="12552" max="12552" width="4.5703125" style="352" customWidth="1"/>
    <col min="12553" max="12553" width="5.85546875" style="352" customWidth="1"/>
    <col min="12554" max="12554" width="5" style="352" customWidth="1"/>
    <col min="12555" max="12555" width="5.42578125" style="352" customWidth="1"/>
    <col min="12556" max="12556" width="4.7109375" style="352" customWidth="1"/>
    <col min="12557" max="12557" width="4.28515625" style="352" customWidth="1"/>
    <col min="12558" max="12558" width="4.85546875" style="352" customWidth="1"/>
    <col min="12559" max="12559" width="4.5703125" style="352" customWidth="1"/>
    <col min="12560" max="12560" width="4.28515625" style="352" customWidth="1"/>
    <col min="12561" max="12561" width="6" style="352" customWidth="1"/>
    <col min="12562" max="12562" width="4.85546875" style="352" customWidth="1"/>
    <col min="12563" max="12563" width="5.85546875" style="352" customWidth="1"/>
    <col min="12564" max="12564" width="4.85546875" style="352" customWidth="1"/>
    <col min="12565" max="12566" width="5.7109375" style="352" customWidth="1"/>
    <col min="12567" max="12800" width="9.140625" style="352"/>
    <col min="12801" max="12801" width="3.5703125" style="352" customWidth="1"/>
    <col min="12802" max="12802" width="2.85546875" style="352" customWidth="1"/>
    <col min="12803" max="12803" width="6.42578125" style="352" customWidth="1"/>
    <col min="12804" max="12804" width="28.5703125" style="352" customWidth="1"/>
    <col min="12805" max="12805" width="5.42578125" style="352" customWidth="1"/>
    <col min="12806" max="12806" width="5" style="352" customWidth="1"/>
    <col min="12807" max="12807" width="5.7109375" style="352" customWidth="1"/>
    <col min="12808" max="12808" width="4.5703125" style="352" customWidth="1"/>
    <col min="12809" max="12809" width="5.85546875" style="352" customWidth="1"/>
    <col min="12810" max="12810" width="5" style="352" customWidth="1"/>
    <col min="12811" max="12811" width="5.42578125" style="352" customWidth="1"/>
    <col min="12812" max="12812" width="4.7109375" style="352" customWidth="1"/>
    <col min="12813" max="12813" width="4.28515625" style="352" customWidth="1"/>
    <col min="12814" max="12814" width="4.85546875" style="352" customWidth="1"/>
    <col min="12815" max="12815" width="4.5703125" style="352" customWidth="1"/>
    <col min="12816" max="12816" width="4.28515625" style="352" customWidth="1"/>
    <col min="12817" max="12817" width="6" style="352" customWidth="1"/>
    <col min="12818" max="12818" width="4.85546875" style="352" customWidth="1"/>
    <col min="12819" max="12819" width="5.85546875" style="352" customWidth="1"/>
    <col min="12820" max="12820" width="4.85546875" style="352" customWidth="1"/>
    <col min="12821" max="12822" width="5.7109375" style="352" customWidth="1"/>
    <col min="12823" max="13056" width="9.140625" style="352"/>
    <col min="13057" max="13057" width="3.5703125" style="352" customWidth="1"/>
    <col min="13058" max="13058" width="2.85546875" style="352" customWidth="1"/>
    <col min="13059" max="13059" width="6.42578125" style="352" customWidth="1"/>
    <col min="13060" max="13060" width="28.5703125" style="352" customWidth="1"/>
    <col min="13061" max="13061" width="5.42578125" style="352" customWidth="1"/>
    <col min="13062" max="13062" width="5" style="352" customWidth="1"/>
    <col min="13063" max="13063" width="5.7109375" style="352" customWidth="1"/>
    <col min="13064" max="13064" width="4.5703125" style="352" customWidth="1"/>
    <col min="13065" max="13065" width="5.85546875" style="352" customWidth="1"/>
    <col min="13066" max="13066" width="5" style="352" customWidth="1"/>
    <col min="13067" max="13067" width="5.42578125" style="352" customWidth="1"/>
    <col min="13068" max="13068" width="4.7109375" style="352" customWidth="1"/>
    <col min="13069" max="13069" width="4.28515625" style="352" customWidth="1"/>
    <col min="13070" max="13070" width="4.85546875" style="352" customWidth="1"/>
    <col min="13071" max="13071" width="4.5703125" style="352" customWidth="1"/>
    <col min="13072" max="13072" width="4.28515625" style="352" customWidth="1"/>
    <col min="13073" max="13073" width="6" style="352" customWidth="1"/>
    <col min="13074" max="13074" width="4.85546875" style="352" customWidth="1"/>
    <col min="13075" max="13075" width="5.85546875" style="352" customWidth="1"/>
    <col min="13076" max="13076" width="4.85546875" style="352" customWidth="1"/>
    <col min="13077" max="13078" width="5.7109375" style="352" customWidth="1"/>
    <col min="13079" max="13312" width="9.140625" style="352"/>
    <col min="13313" max="13313" width="3.5703125" style="352" customWidth="1"/>
    <col min="13314" max="13314" width="2.85546875" style="352" customWidth="1"/>
    <col min="13315" max="13315" width="6.42578125" style="352" customWidth="1"/>
    <col min="13316" max="13316" width="28.5703125" style="352" customWidth="1"/>
    <col min="13317" max="13317" width="5.42578125" style="352" customWidth="1"/>
    <col min="13318" max="13318" width="5" style="352" customWidth="1"/>
    <col min="13319" max="13319" width="5.7109375" style="352" customWidth="1"/>
    <col min="13320" max="13320" width="4.5703125" style="352" customWidth="1"/>
    <col min="13321" max="13321" width="5.85546875" style="352" customWidth="1"/>
    <col min="13322" max="13322" width="5" style="352" customWidth="1"/>
    <col min="13323" max="13323" width="5.42578125" style="352" customWidth="1"/>
    <col min="13324" max="13324" width="4.7109375" style="352" customWidth="1"/>
    <col min="13325" max="13325" width="4.28515625" style="352" customWidth="1"/>
    <col min="13326" max="13326" width="4.85546875" style="352" customWidth="1"/>
    <col min="13327" max="13327" width="4.5703125" style="352" customWidth="1"/>
    <col min="13328" max="13328" width="4.28515625" style="352" customWidth="1"/>
    <col min="13329" max="13329" width="6" style="352" customWidth="1"/>
    <col min="13330" max="13330" width="4.85546875" style="352" customWidth="1"/>
    <col min="13331" max="13331" width="5.85546875" style="352" customWidth="1"/>
    <col min="13332" max="13332" width="4.85546875" style="352" customWidth="1"/>
    <col min="13333" max="13334" width="5.7109375" style="352" customWidth="1"/>
    <col min="13335" max="13568" width="9.140625" style="352"/>
    <col min="13569" max="13569" width="3.5703125" style="352" customWidth="1"/>
    <col min="13570" max="13570" width="2.85546875" style="352" customWidth="1"/>
    <col min="13571" max="13571" width="6.42578125" style="352" customWidth="1"/>
    <col min="13572" max="13572" width="28.5703125" style="352" customWidth="1"/>
    <col min="13573" max="13573" width="5.42578125" style="352" customWidth="1"/>
    <col min="13574" max="13574" width="5" style="352" customWidth="1"/>
    <col min="13575" max="13575" width="5.7109375" style="352" customWidth="1"/>
    <col min="13576" max="13576" width="4.5703125" style="352" customWidth="1"/>
    <col min="13577" max="13577" width="5.85546875" style="352" customWidth="1"/>
    <col min="13578" max="13578" width="5" style="352" customWidth="1"/>
    <col min="13579" max="13579" width="5.42578125" style="352" customWidth="1"/>
    <col min="13580" max="13580" width="4.7109375" style="352" customWidth="1"/>
    <col min="13581" max="13581" width="4.28515625" style="352" customWidth="1"/>
    <col min="13582" max="13582" width="4.85546875" style="352" customWidth="1"/>
    <col min="13583" max="13583" width="4.5703125" style="352" customWidth="1"/>
    <col min="13584" max="13584" width="4.28515625" style="352" customWidth="1"/>
    <col min="13585" max="13585" width="6" style="352" customWidth="1"/>
    <col min="13586" max="13586" width="4.85546875" style="352" customWidth="1"/>
    <col min="13587" max="13587" width="5.85546875" style="352" customWidth="1"/>
    <col min="13588" max="13588" width="4.85546875" style="352" customWidth="1"/>
    <col min="13589" max="13590" width="5.7109375" style="352" customWidth="1"/>
    <col min="13591" max="13824" width="9.140625" style="352"/>
    <col min="13825" max="13825" width="3.5703125" style="352" customWidth="1"/>
    <col min="13826" max="13826" width="2.85546875" style="352" customWidth="1"/>
    <col min="13827" max="13827" width="6.42578125" style="352" customWidth="1"/>
    <col min="13828" max="13828" width="28.5703125" style="352" customWidth="1"/>
    <col min="13829" max="13829" width="5.42578125" style="352" customWidth="1"/>
    <col min="13830" max="13830" width="5" style="352" customWidth="1"/>
    <col min="13831" max="13831" width="5.7109375" style="352" customWidth="1"/>
    <col min="13832" max="13832" width="4.5703125" style="352" customWidth="1"/>
    <col min="13833" max="13833" width="5.85546875" style="352" customWidth="1"/>
    <col min="13834" max="13834" width="5" style="352" customWidth="1"/>
    <col min="13835" max="13835" width="5.42578125" style="352" customWidth="1"/>
    <col min="13836" max="13836" width="4.7109375" style="352" customWidth="1"/>
    <col min="13837" max="13837" width="4.28515625" style="352" customWidth="1"/>
    <col min="13838" max="13838" width="4.85546875" style="352" customWidth="1"/>
    <col min="13839" max="13839" width="4.5703125" style="352" customWidth="1"/>
    <col min="13840" max="13840" width="4.28515625" style="352" customWidth="1"/>
    <col min="13841" max="13841" width="6" style="352" customWidth="1"/>
    <col min="13842" max="13842" width="4.85546875" style="352" customWidth="1"/>
    <col min="13843" max="13843" width="5.85546875" style="352" customWidth="1"/>
    <col min="13844" max="13844" width="4.85546875" style="352" customWidth="1"/>
    <col min="13845" max="13846" width="5.7109375" style="352" customWidth="1"/>
    <col min="13847" max="14080" width="9.140625" style="352"/>
    <col min="14081" max="14081" width="3.5703125" style="352" customWidth="1"/>
    <col min="14082" max="14082" width="2.85546875" style="352" customWidth="1"/>
    <col min="14083" max="14083" width="6.42578125" style="352" customWidth="1"/>
    <col min="14084" max="14084" width="28.5703125" style="352" customWidth="1"/>
    <col min="14085" max="14085" width="5.42578125" style="352" customWidth="1"/>
    <col min="14086" max="14086" width="5" style="352" customWidth="1"/>
    <col min="14087" max="14087" width="5.7109375" style="352" customWidth="1"/>
    <col min="14088" max="14088" width="4.5703125" style="352" customWidth="1"/>
    <col min="14089" max="14089" width="5.85546875" style="352" customWidth="1"/>
    <col min="14090" max="14090" width="5" style="352" customWidth="1"/>
    <col min="14091" max="14091" width="5.42578125" style="352" customWidth="1"/>
    <col min="14092" max="14092" width="4.7109375" style="352" customWidth="1"/>
    <col min="14093" max="14093" width="4.28515625" style="352" customWidth="1"/>
    <col min="14094" max="14094" width="4.85546875" style="352" customWidth="1"/>
    <col min="14095" max="14095" width="4.5703125" style="352" customWidth="1"/>
    <col min="14096" max="14096" width="4.28515625" style="352" customWidth="1"/>
    <col min="14097" max="14097" width="6" style="352" customWidth="1"/>
    <col min="14098" max="14098" width="4.85546875" style="352" customWidth="1"/>
    <col min="14099" max="14099" width="5.85546875" style="352" customWidth="1"/>
    <col min="14100" max="14100" width="4.85546875" style="352" customWidth="1"/>
    <col min="14101" max="14102" width="5.7109375" style="352" customWidth="1"/>
    <col min="14103" max="14336" width="9.140625" style="352"/>
    <col min="14337" max="14337" width="3.5703125" style="352" customWidth="1"/>
    <col min="14338" max="14338" width="2.85546875" style="352" customWidth="1"/>
    <col min="14339" max="14339" width="6.42578125" style="352" customWidth="1"/>
    <col min="14340" max="14340" width="28.5703125" style="352" customWidth="1"/>
    <col min="14341" max="14341" width="5.42578125" style="352" customWidth="1"/>
    <col min="14342" max="14342" width="5" style="352" customWidth="1"/>
    <col min="14343" max="14343" width="5.7109375" style="352" customWidth="1"/>
    <col min="14344" max="14344" width="4.5703125" style="352" customWidth="1"/>
    <col min="14345" max="14345" width="5.85546875" style="352" customWidth="1"/>
    <col min="14346" max="14346" width="5" style="352" customWidth="1"/>
    <col min="14347" max="14347" width="5.42578125" style="352" customWidth="1"/>
    <col min="14348" max="14348" width="4.7109375" style="352" customWidth="1"/>
    <col min="14349" max="14349" width="4.28515625" style="352" customWidth="1"/>
    <col min="14350" max="14350" width="4.85546875" style="352" customWidth="1"/>
    <col min="14351" max="14351" width="4.5703125" style="352" customWidth="1"/>
    <col min="14352" max="14352" width="4.28515625" style="352" customWidth="1"/>
    <col min="14353" max="14353" width="6" style="352" customWidth="1"/>
    <col min="14354" max="14354" width="4.85546875" style="352" customWidth="1"/>
    <col min="14355" max="14355" width="5.85546875" style="352" customWidth="1"/>
    <col min="14356" max="14356" width="4.85546875" style="352" customWidth="1"/>
    <col min="14357" max="14358" width="5.7109375" style="352" customWidth="1"/>
    <col min="14359" max="14592" width="9.140625" style="352"/>
    <col min="14593" max="14593" width="3.5703125" style="352" customWidth="1"/>
    <col min="14594" max="14594" width="2.85546875" style="352" customWidth="1"/>
    <col min="14595" max="14595" width="6.42578125" style="352" customWidth="1"/>
    <col min="14596" max="14596" width="28.5703125" style="352" customWidth="1"/>
    <col min="14597" max="14597" width="5.42578125" style="352" customWidth="1"/>
    <col min="14598" max="14598" width="5" style="352" customWidth="1"/>
    <col min="14599" max="14599" width="5.7109375" style="352" customWidth="1"/>
    <col min="14600" max="14600" width="4.5703125" style="352" customWidth="1"/>
    <col min="14601" max="14601" width="5.85546875" style="352" customWidth="1"/>
    <col min="14602" max="14602" width="5" style="352" customWidth="1"/>
    <col min="14603" max="14603" width="5.42578125" style="352" customWidth="1"/>
    <col min="14604" max="14604" width="4.7109375" style="352" customWidth="1"/>
    <col min="14605" max="14605" width="4.28515625" style="352" customWidth="1"/>
    <col min="14606" max="14606" width="4.85546875" style="352" customWidth="1"/>
    <col min="14607" max="14607" width="4.5703125" style="352" customWidth="1"/>
    <col min="14608" max="14608" width="4.28515625" style="352" customWidth="1"/>
    <col min="14609" max="14609" width="6" style="352" customWidth="1"/>
    <col min="14610" max="14610" width="4.85546875" style="352" customWidth="1"/>
    <col min="14611" max="14611" width="5.85546875" style="352" customWidth="1"/>
    <col min="14612" max="14612" width="4.85546875" style="352" customWidth="1"/>
    <col min="14613" max="14614" width="5.7109375" style="352" customWidth="1"/>
    <col min="14615" max="14848" width="9.140625" style="352"/>
    <col min="14849" max="14849" width="3.5703125" style="352" customWidth="1"/>
    <col min="14850" max="14850" width="2.85546875" style="352" customWidth="1"/>
    <col min="14851" max="14851" width="6.42578125" style="352" customWidth="1"/>
    <col min="14852" max="14852" width="28.5703125" style="352" customWidth="1"/>
    <col min="14853" max="14853" width="5.42578125" style="352" customWidth="1"/>
    <col min="14854" max="14854" width="5" style="352" customWidth="1"/>
    <col min="14855" max="14855" width="5.7109375" style="352" customWidth="1"/>
    <col min="14856" max="14856" width="4.5703125" style="352" customWidth="1"/>
    <col min="14857" max="14857" width="5.85546875" style="352" customWidth="1"/>
    <col min="14858" max="14858" width="5" style="352" customWidth="1"/>
    <col min="14859" max="14859" width="5.42578125" style="352" customWidth="1"/>
    <col min="14860" max="14860" width="4.7109375" style="352" customWidth="1"/>
    <col min="14861" max="14861" width="4.28515625" style="352" customWidth="1"/>
    <col min="14862" max="14862" width="4.85546875" style="352" customWidth="1"/>
    <col min="14863" max="14863" width="4.5703125" style="352" customWidth="1"/>
    <col min="14864" max="14864" width="4.28515625" style="352" customWidth="1"/>
    <col min="14865" max="14865" width="6" style="352" customWidth="1"/>
    <col min="14866" max="14866" width="4.85546875" style="352" customWidth="1"/>
    <col min="14867" max="14867" width="5.85546875" style="352" customWidth="1"/>
    <col min="14868" max="14868" width="4.85546875" style="352" customWidth="1"/>
    <col min="14869" max="14870" width="5.7109375" style="352" customWidth="1"/>
    <col min="14871" max="15104" width="9.140625" style="352"/>
    <col min="15105" max="15105" width="3.5703125" style="352" customWidth="1"/>
    <col min="15106" max="15106" width="2.85546875" style="352" customWidth="1"/>
    <col min="15107" max="15107" width="6.42578125" style="352" customWidth="1"/>
    <col min="15108" max="15108" width="28.5703125" style="352" customWidth="1"/>
    <col min="15109" max="15109" width="5.42578125" style="352" customWidth="1"/>
    <col min="15110" max="15110" width="5" style="352" customWidth="1"/>
    <col min="15111" max="15111" width="5.7109375" style="352" customWidth="1"/>
    <col min="15112" max="15112" width="4.5703125" style="352" customWidth="1"/>
    <col min="15113" max="15113" width="5.85546875" style="352" customWidth="1"/>
    <col min="15114" max="15114" width="5" style="352" customWidth="1"/>
    <col min="15115" max="15115" width="5.42578125" style="352" customWidth="1"/>
    <col min="15116" max="15116" width="4.7109375" style="352" customWidth="1"/>
    <col min="15117" max="15117" width="4.28515625" style="352" customWidth="1"/>
    <col min="15118" max="15118" width="4.85546875" style="352" customWidth="1"/>
    <col min="15119" max="15119" width="4.5703125" style="352" customWidth="1"/>
    <col min="15120" max="15120" width="4.28515625" style="352" customWidth="1"/>
    <col min="15121" max="15121" width="6" style="352" customWidth="1"/>
    <col min="15122" max="15122" width="4.85546875" style="352" customWidth="1"/>
    <col min="15123" max="15123" width="5.85546875" style="352" customWidth="1"/>
    <col min="15124" max="15124" width="4.85546875" style="352" customWidth="1"/>
    <col min="15125" max="15126" width="5.7109375" style="352" customWidth="1"/>
    <col min="15127" max="15360" width="9.140625" style="352"/>
    <col min="15361" max="15361" width="3.5703125" style="352" customWidth="1"/>
    <col min="15362" max="15362" width="2.85546875" style="352" customWidth="1"/>
    <col min="15363" max="15363" width="6.42578125" style="352" customWidth="1"/>
    <col min="15364" max="15364" width="28.5703125" style="352" customWidth="1"/>
    <col min="15365" max="15365" width="5.42578125" style="352" customWidth="1"/>
    <col min="15366" max="15366" width="5" style="352" customWidth="1"/>
    <col min="15367" max="15367" width="5.7109375" style="352" customWidth="1"/>
    <col min="15368" max="15368" width="4.5703125" style="352" customWidth="1"/>
    <col min="15369" max="15369" width="5.85546875" style="352" customWidth="1"/>
    <col min="15370" max="15370" width="5" style="352" customWidth="1"/>
    <col min="15371" max="15371" width="5.42578125" style="352" customWidth="1"/>
    <col min="15372" max="15372" width="4.7109375" style="352" customWidth="1"/>
    <col min="15373" max="15373" width="4.28515625" style="352" customWidth="1"/>
    <col min="15374" max="15374" width="4.85546875" style="352" customWidth="1"/>
    <col min="15375" max="15375" width="4.5703125" style="352" customWidth="1"/>
    <col min="15376" max="15376" width="4.28515625" style="352" customWidth="1"/>
    <col min="15377" max="15377" width="6" style="352" customWidth="1"/>
    <col min="15378" max="15378" width="4.85546875" style="352" customWidth="1"/>
    <col min="15379" max="15379" width="5.85546875" style="352" customWidth="1"/>
    <col min="15380" max="15380" width="4.85546875" style="352" customWidth="1"/>
    <col min="15381" max="15382" width="5.7109375" style="352" customWidth="1"/>
    <col min="15383" max="15616" width="9.140625" style="352"/>
    <col min="15617" max="15617" width="3.5703125" style="352" customWidth="1"/>
    <col min="15618" max="15618" width="2.85546875" style="352" customWidth="1"/>
    <col min="15619" max="15619" width="6.42578125" style="352" customWidth="1"/>
    <col min="15620" max="15620" width="28.5703125" style="352" customWidth="1"/>
    <col min="15621" max="15621" width="5.42578125" style="352" customWidth="1"/>
    <col min="15622" max="15622" width="5" style="352" customWidth="1"/>
    <col min="15623" max="15623" width="5.7109375" style="352" customWidth="1"/>
    <col min="15624" max="15624" width="4.5703125" style="352" customWidth="1"/>
    <col min="15625" max="15625" width="5.85546875" style="352" customWidth="1"/>
    <col min="15626" max="15626" width="5" style="352" customWidth="1"/>
    <col min="15627" max="15627" width="5.42578125" style="352" customWidth="1"/>
    <col min="15628" max="15628" width="4.7109375" style="352" customWidth="1"/>
    <col min="15629" max="15629" width="4.28515625" style="352" customWidth="1"/>
    <col min="15630" max="15630" width="4.85546875" style="352" customWidth="1"/>
    <col min="15631" max="15631" width="4.5703125" style="352" customWidth="1"/>
    <col min="15632" max="15632" width="4.28515625" style="352" customWidth="1"/>
    <col min="15633" max="15633" width="6" style="352" customWidth="1"/>
    <col min="15634" max="15634" width="4.85546875" style="352" customWidth="1"/>
    <col min="15635" max="15635" width="5.85546875" style="352" customWidth="1"/>
    <col min="15636" max="15636" width="4.85546875" style="352" customWidth="1"/>
    <col min="15637" max="15638" width="5.7109375" style="352" customWidth="1"/>
    <col min="15639" max="15872" width="9.140625" style="352"/>
    <col min="15873" max="15873" width="3.5703125" style="352" customWidth="1"/>
    <col min="15874" max="15874" width="2.85546875" style="352" customWidth="1"/>
    <col min="15875" max="15875" width="6.42578125" style="352" customWidth="1"/>
    <col min="15876" max="15876" width="28.5703125" style="352" customWidth="1"/>
    <col min="15877" max="15877" width="5.42578125" style="352" customWidth="1"/>
    <col min="15878" max="15878" width="5" style="352" customWidth="1"/>
    <col min="15879" max="15879" width="5.7109375" style="352" customWidth="1"/>
    <col min="15880" max="15880" width="4.5703125" style="352" customWidth="1"/>
    <col min="15881" max="15881" width="5.85546875" style="352" customWidth="1"/>
    <col min="15882" max="15882" width="5" style="352" customWidth="1"/>
    <col min="15883" max="15883" width="5.42578125" style="352" customWidth="1"/>
    <col min="15884" max="15884" width="4.7109375" style="352" customWidth="1"/>
    <col min="15885" max="15885" width="4.28515625" style="352" customWidth="1"/>
    <col min="15886" max="15886" width="4.85546875" style="352" customWidth="1"/>
    <col min="15887" max="15887" width="4.5703125" style="352" customWidth="1"/>
    <col min="15888" max="15888" width="4.28515625" style="352" customWidth="1"/>
    <col min="15889" max="15889" width="6" style="352" customWidth="1"/>
    <col min="15890" max="15890" width="4.85546875" style="352" customWidth="1"/>
    <col min="15891" max="15891" width="5.85546875" style="352" customWidth="1"/>
    <col min="15892" max="15892" width="4.85546875" style="352" customWidth="1"/>
    <col min="15893" max="15894" width="5.7109375" style="352" customWidth="1"/>
    <col min="15895" max="16128" width="9.140625" style="352"/>
    <col min="16129" max="16129" width="3.5703125" style="352" customWidth="1"/>
    <col min="16130" max="16130" width="2.85546875" style="352" customWidth="1"/>
    <col min="16131" max="16131" width="6.42578125" style="352" customWidth="1"/>
    <col min="16132" max="16132" width="28.5703125" style="352" customWidth="1"/>
    <col min="16133" max="16133" width="5.42578125" style="352" customWidth="1"/>
    <col min="16134" max="16134" width="5" style="352" customWidth="1"/>
    <col min="16135" max="16135" width="5.7109375" style="352" customWidth="1"/>
    <col min="16136" max="16136" width="4.5703125" style="352" customWidth="1"/>
    <col min="16137" max="16137" width="5.85546875" style="352" customWidth="1"/>
    <col min="16138" max="16138" width="5" style="352" customWidth="1"/>
    <col min="16139" max="16139" width="5.42578125" style="352" customWidth="1"/>
    <col min="16140" max="16140" width="4.7109375" style="352" customWidth="1"/>
    <col min="16141" max="16141" width="4.28515625" style="352" customWidth="1"/>
    <col min="16142" max="16142" width="4.85546875" style="352" customWidth="1"/>
    <col min="16143" max="16143" width="4.5703125" style="352" customWidth="1"/>
    <col min="16144" max="16144" width="4.28515625" style="352" customWidth="1"/>
    <col min="16145" max="16145" width="6" style="352" customWidth="1"/>
    <col min="16146" max="16146" width="4.85546875" style="352" customWidth="1"/>
    <col min="16147" max="16147" width="5.85546875" style="352" customWidth="1"/>
    <col min="16148" max="16148" width="4.85546875" style="352" customWidth="1"/>
    <col min="16149" max="16150" width="5.7109375" style="352" customWidth="1"/>
    <col min="16151" max="16384" width="9.140625" style="352"/>
  </cols>
  <sheetData>
    <row r="1" spans="1:22" ht="18" customHeight="1" x14ac:dyDescent="0.25">
      <c r="A1" s="445" t="s">
        <v>630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</row>
    <row r="3" spans="1:22" ht="89.25" customHeight="1" x14ac:dyDescent="0.25">
      <c r="A3" s="447" t="s">
        <v>35</v>
      </c>
      <c r="B3" s="447" t="s">
        <v>129</v>
      </c>
      <c r="C3" s="464" t="s">
        <v>215</v>
      </c>
      <c r="D3" s="448" t="s">
        <v>216</v>
      </c>
      <c r="E3" s="449" t="s">
        <v>217</v>
      </c>
      <c r="F3" s="449"/>
      <c r="G3" s="449" t="s">
        <v>218</v>
      </c>
      <c r="H3" s="449"/>
      <c r="I3" s="449" t="s">
        <v>219</v>
      </c>
      <c r="J3" s="449"/>
      <c r="K3" s="449" t="s">
        <v>220</v>
      </c>
      <c r="L3" s="449"/>
      <c r="M3" s="449" t="s">
        <v>221</v>
      </c>
      <c r="N3" s="449"/>
      <c r="O3" s="449" t="s">
        <v>222</v>
      </c>
      <c r="P3" s="449"/>
      <c r="Q3" s="449" t="s">
        <v>34</v>
      </c>
      <c r="R3" s="449"/>
      <c r="S3" s="450" t="s">
        <v>223</v>
      </c>
      <c r="T3" s="450"/>
      <c r="U3" s="450" t="s">
        <v>224</v>
      </c>
      <c r="V3" s="450"/>
    </row>
    <row r="4" spans="1:22" ht="36.75" customHeight="1" x14ac:dyDescent="0.2">
      <c r="A4" s="447"/>
      <c r="B4" s="447"/>
      <c r="C4" s="464"/>
      <c r="D4" s="448"/>
      <c r="E4" s="323" t="s">
        <v>34</v>
      </c>
      <c r="F4" s="324" t="s">
        <v>168</v>
      </c>
      <c r="G4" s="323" t="s">
        <v>34</v>
      </c>
      <c r="H4" s="324" t="s">
        <v>168</v>
      </c>
      <c r="I4" s="323" t="s">
        <v>34</v>
      </c>
      <c r="J4" s="324" t="s">
        <v>168</v>
      </c>
      <c r="K4" s="323" t="s">
        <v>34</v>
      </c>
      <c r="L4" s="324" t="s">
        <v>168</v>
      </c>
      <c r="M4" s="323" t="s">
        <v>34</v>
      </c>
      <c r="N4" s="324" t="s">
        <v>168</v>
      </c>
      <c r="O4" s="323" t="s">
        <v>34</v>
      </c>
      <c r="P4" s="324" t="s">
        <v>168</v>
      </c>
      <c r="Q4" s="323" t="s">
        <v>34</v>
      </c>
      <c r="R4" s="324" t="s">
        <v>168</v>
      </c>
      <c r="S4" s="323" t="s">
        <v>34</v>
      </c>
      <c r="T4" s="324" t="s">
        <v>168</v>
      </c>
      <c r="U4" s="323" t="s">
        <v>34</v>
      </c>
      <c r="V4" s="324" t="s">
        <v>168</v>
      </c>
    </row>
    <row r="5" spans="1:22" x14ac:dyDescent="0.2">
      <c r="A5" s="353" t="s">
        <v>32</v>
      </c>
      <c r="B5" s="353" t="s">
        <v>521</v>
      </c>
      <c r="C5" s="353" t="s">
        <v>225</v>
      </c>
      <c r="D5" s="326" t="s">
        <v>111</v>
      </c>
      <c r="E5" s="328">
        <v>5</v>
      </c>
      <c r="F5" s="328">
        <v>4</v>
      </c>
      <c r="G5" s="328">
        <v>4</v>
      </c>
      <c r="H5" s="328">
        <v>3</v>
      </c>
      <c r="I5" s="328">
        <v>4</v>
      </c>
      <c r="J5" s="328">
        <v>3</v>
      </c>
      <c r="K5" s="328">
        <v>3</v>
      </c>
      <c r="L5" s="328">
        <v>3</v>
      </c>
      <c r="M5" s="328">
        <v>0</v>
      </c>
      <c r="N5" s="328">
        <v>0</v>
      </c>
      <c r="O5" s="328">
        <v>0</v>
      </c>
      <c r="P5" s="328">
        <v>0</v>
      </c>
      <c r="Q5" s="329">
        <v>16</v>
      </c>
      <c r="R5" s="329">
        <v>13</v>
      </c>
      <c r="S5" s="351">
        <f>K5+M5+O5</f>
        <v>3</v>
      </c>
      <c r="T5" s="351">
        <f>L5+N5+P5</f>
        <v>3</v>
      </c>
      <c r="U5" s="331">
        <f>S5/Q5*100</f>
        <v>18.75</v>
      </c>
      <c r="V5" s="331">
        <f>T5/R5*100</f>
        <v>23.076923076923077</v>
      </c>
    </row>
    <row r="6" spans="1:22" x14ac:dyDescent="0.2">
      <c r="A6" s="353" t="s">
        <v>32</v>
      </c>
      <c r="B6" s="353" t="s">
        <v>521</v>
      </c>
      <c r="C6" s="353" t="s">
        <v>225</v>
      </c>
      <c r="D6" s="326" t="s">
        <v>376</v>
      </c>
      <c r="E6" s="328">
        <v>6</v>
      </c>
      <c r="F6" s="328">
        <v>1</v>
      </c>
      <c r="G6" s="328">
        <v>6</v>
      </c>
      <c r="H6" s="328">
        <v>4</v>
      </c>
      <c r="I6" s="328">
        <v>9</v>
      </c>
      <c r="J6" s="328">
        <v>5</v>
      </c>
      <c r="K6" s="328">
        <v>0</v>
      </c>
      <c r="L6" s="328">
        <v>0</v>
      </c>
      <c r="M6" s="328">
        <v>0</v>
      </c>
      <c r="N6" s="328">
        <v>0</v>
      </c>
      <c r="O6" s="328">
        <v>0</v>
      </c>
      <c r="P6" s="328">
        <v>0</v>
      </c>
      <c r="Q6" s="329">
        <v>21</v>
      </c>
      <c r="R6" s="329">
        <v>10</v>
      </c>
      <c r="S6" s="351">
        <f t="shared" ref="S6:T29" si="0">K6+M6+O6</f>
        <v>0</v>
      </c>
      <c r="T6" s="351">
        <f t="shared" si="0"/>
        <v>0</v>
      </c>
      <c r="U6" s="331">
        <f t="shared" ref="U6:V68" si="1">S6/Q6*100</f>
        <v>0</v>
      </c>
      <c r="V6" s="331">
        <f t="shared" si="1"/>
        <v>0</v>
      </c>
    </row>
    <row r="7" spans="1:22" x14ac:dyDescent="0.2">
      <c r="A7" s="353" t="s">
        <v>32</v>
      </c>
      <c r="B7" s="353" t="s">
        <v>521</v>
      </c>
      <c r="C7" s="353" t="s">
        <v>225</v>
      </c>
      <c r="D7" s="326" t="s">
        <v>377</v>
      </c>
      <c r="E7" s="328">
        <v>10</v>
      </c>
      <c r="F7" s="328">
        <v>10</v>
      </c>
      <c r="G7" s="328">
        <v>14</v>
      </c>
      <c r="H7" s="328">
        <v>14</v>
      </c>
      <c r="I7" s="328">
        <v>6</v>
      </c>
      <c r="J7" s="328">
        <v>6</v>
      </c>
      <c r="K7" s="328">
        <v>2</v>
      </c>
      <c r="L7" s="328">
        <v>2</v>
      </c>
      <c r="M7" s="328">
        <v>0</v>
      </c>
      <c r="N7" s="328">
        <v>0</v>
      </c>
      <c r="O7" s="328">
        <v>0</v>
      </c>
      <c r="P7" s="328">
        <v>0</v>
      </c>
      <c r="Q7" s="329">
        <v>32</v>
      </c>
      <c r="R7" s="329">
        <v>32</v>
      </c>
      <c r="S7" s="351">
        <f t="shared" si="0"/>
        <v>2</v>
      </c>
      <c r="T7" s="351">
        <f t="shared" si="0"/>
        <v>2</v>
      </c>
      <c r="U7" s="331">
        <f t="shared" si="1"/>
        <v>6.25</v>
      </c>
      <c r="V7" s="331">
        <f t="shared" si="1"/>
        <v>6.25</v>
      </c>
    </row>
    <row r="8" spans="1:22" ht="25.5" x14ac:dyDescent="0.2">
      <c r="A8" s="353" t="s">
        <v>32</v>
      </c>
      <c r="B8" s="353" t="s">
        <v>521</v>
      </c>
      <c r="C8" s="353" t="s">
        <v>225</v>
      </c>
      <c r="D8" s="327" t="s">
        <v>110</v>
      </c>
      <c r="E8" s="328">
        <v>61</v>
      </c>
      <c r="F8" s="328">
        <v>61</v>
      </c>
      <c r="G8" s="328">
        <v>57</v>
      </c>
      <c r="H8" s="328">
        <v>57</v>
      </c>
      <c r="I8" s="328">
        <v>78</v>
      </c>
      <c r="J8" s="328">
        <v>78</v>
      </c>
      <c r="K8" s="328">
        <v>6</v>
      </c>
      <c r="L8" s="328">
        <v>6</v>
      </c>
      <c r="M8" s="328">
        <v>0</v>
      </c>
      <c r="N8" s="328">
        <v>0</v>
      </c>
      <c r="O8" s="328">
        <v>0</v>
      </c>
      <c r="P8" s="328">
        <v>0</v>
      </c>
      <c r="Q8" s="329">
        <v>202</v>
      </c>
      <c r="R8" s="329">
        <v>202</v>
      </c>
      <c r="S8" s="351">
        <f t="shared" si="0"/>
        <v>6</v>
      </c>
      <c r="T8" s="351">
        <f t="shared" si="0"/>
        <v>6</v>
      </c>
      <c r="U8" s="331">
        <f t="shared" si="1"/>
        <v>2.9702970297029703</v>
      </c>
      <c r="V8" s="331">
        <f t="shared" si="1"/>
        <v>2.9702970297029703</v>
      </c>
    </row>
    <row r="9" spans="1:22" x14ac:dyDescent="0.2">
      <c r="A9" s="353" t="s">
        <v>32</v>
      </c>
      <c r="B9" s="353" t="s">
        <v>521</v>
      </c>
      <c r="C9" s="353" t="s">
        <v>225</v>
      </c>
      <c r="D9" s="326" t="s">
        <v>113</v>
      </c>
      <c r="E9" s="328">
        <v>23</v>
      </c>
      <c r="F9" s="328">
        <v>14</v>
      </c>
      <c r="G9" s="328">
        <v>23</v>
      </c>
      <c r="H9" s="328">
        <v>18</v>
      </c>
      <c r="I9" s="328">
        <v>9</v>
      </c>
      <c r="J9" s="328">
        <v>9</v>
      </c>
      <c r="K9" s="328">
        <v>1</v>
      </c>
      <c r="L9" s="328">
        <v>1</v>
      </c>
      <c r="M9" s="328">
        <v>1</v>
      </c>
      <c r="N9" s="328">
        <v>1</v>
      </c>
      <c r="O9" s="328">
        <v>0</v>
      </c>
      <c r="P9" s="328">
        <v>0</v>
      </c>
      <c r="Q9" s="329">
        <v>57</v>
      </c>
      <c r="R9" s="329">
        <v>43</v>
      </c>
      <c r="S9" s="351">
        <f t="shared" si="0"/>
        <v>2</v>
      </c>
      <c r="T9" s="351">
        <f t="shared" si="0"/>
        <v>2</v>
      </c>
      <c r="U9" s="331">
        <f t="shared" si="1"/>
        <v>3.5087719298245612</v>
      </c>
      <c r="V9" s="331">
        <f t="shared" si="1"/>
        <v>4.6511627906976747</v>
      </c>
    </row>
    <row r="10" spans="1:22" x14ac:dyDescent="0.2">
      <c r="A10" s="353" t="s">
        <v>32</v>
      </c>
      <c r="B10" s="353" t="s">
        <v>521</v>
      </c>
      <c r="C10" s="353" t="s">
        <v>225</v>
      </c>
      <c r="D10" s="326" t="s">
        <v>378</v>
      </c>
      <c r="E10" s="328">
        <v>58</v>
      </c>
      <c r="F10" s="328">
        <v>47</v>
      </c>
      <c r="G10" s="328">
        <v>72</v>
      </c>
      <c r="H10" s="328">
        <v>63</v>
      </c>
      <c r="I10" s="328">
        <v>19</v>
      </c>
      <c r="J10" s="328">
        <v>17</v>
      </c>
      <c r="K10" s="328">
        <v>3</v>
      </c>
      <c r="L10" s="328">
        <v>3</v>
      </c>
      <c r="M10" s="328">
        <v>2</v>
      </c>
      <c r="N10" s="328">
        <v>2</v>
      </c>
      <c r="O10" s="328">
        <v>0</v>
      </c>
      <c r="P10" s="328">
        <v>0</v>
      </c>
      <c r="Q10" s="329">
        <v>154</v>
      </c>
      <c r="R10" s="329">
        <v>132</v>
      </c>
      <c r="S10" s="351">
        <f t="shared" si="0"/>
        <v>5</v>
      </c>
      <c r="T10" s="351">
        <f t="shared" si="0"/>
        <v>5</v>
      </c>
      <c r="U10" s="331">
        <f t="shared" si="1"/>
        <v>3.2467532467532463</v>
      </c>
      <c r="V10" s="331">
        <f t="shared" si="1"/>
        <v>3.7878787878787881</v>
      </c>
    </row>
    <row r="11" spans="1:22" ht="25.5" x14ac:dyDescent="0.2">
      <c r="A11" s="353" t="s">
        <v>32</v>
      </c>
      <c r="B11" s="353" t="s">
        <v>521</v>
      </c>
      <c r="C11" s="353" t="s">
        <v>225</v>
      </c>
      <c r="D11" s="327" t="s">
        <v>379</v>
      </c>
      <c r="E11" s="328">
        <v>0</v>
      </c>
      <c r="F11" s="328">
        <v>0</v>
      </c>
      <c r="G11" s="328">
        <v>0</v>
      </c>
      <c r="H11" s="328">
        <v>0</v>
      </c>
      <c r="I11" s="328">
        <v>6</v>
      </c>
      <c r="J11" s="328">
        <v>4</v>
      </c>
      <c r="K11" s="328">
        <v>1</v>
      </c>
      <c r="L11" s="328">
        <v>1</v>
      </c>
      <c r="M11" s="328">
        <v>0</v>
      </c>
      <c r="N11" s="328">
        <v>0</v>
      </c>
      <c r="O11" s="328">
        <v>0</v>
      </c>
      <c r="P11" s="328">
        <v>0</v>
      </c>
      <c r="Q11" s="329">
        <v>7</v>
      </c>
      <c r="R11" s="329">
        <v>5</v>
      </c>
      <c r="S11" s="351">
        <f t="shared" si="0"/>
        <v>1</v>
      </c>
      <c r="T11" s="351">
        <f t="shared" si="0"/>
        <v>1</v>
      </c>
      <c r="U11" s="331">
        <f t="shared" si="1"/>
        <v>14.285714285714285</v>
      </c>
      <c r="V11" s="331">
        <f t="shared" si="1"/>
        <v>20</v>
      </c>
    </row>
    <row r="12" spans="1:22" ht="38.25" x14ac:dyDescent="0.2">
      <c r="A12" s="353" t="s">
        <v>32</v>
      </c>
      <c r="B12" s="353" t="s">
        <v>521</v>
      </c>
      <c r="C12" s="353" t="s">
        <v>225</v>
      </c>
      <c r="D12" s="327" t="s">
        <v>380</v>
      </c>
      <c r="E12" s="328">
        <v>0</v>
      </c>
      <c r="F12" s="328">
        <v>0</v>
      </c>
      <c r="G12" s="328">
        <v>0</v>
      </c>
      <c r="H12" s="328">
        <v>0</v>
      </c>
      <c r="I12" s="328">
        <v>3</v>
      </c>
      <c r="J12" s="328">
        <v>3</v>
      </c>
      <c r="K12" s="328">
        <v>0</v>
      </c>
      <c r="L12" s="328">
        <v>0</v>
      </c>
      <c r="M12" s="328">
        <v>0</v>
      </c>
      <c r="N12" s="328">
        <v>0</v>
      </c>
      <c r="O12" s="328">
        <v>0</v>
      </c>
      <c r="P12" s="328">
        <v>0</v>
      </c>
      <c r="Q12" s="329">
        <v>3</v>
      </c>
      <c r="R12" s="329">
        <v>3</v>
      </c>
      <c r="S12" s="351">
        <f t="shared" si="0"/>
        <v>0</v>
      </c>
      <c r="T12" s="351">
        <f t="shared" si="0"/>
        <v>0</v>
      </c>
      <c r="U12" s="331">
        <f t="shared" si="1"/>
        <v>0</v>
      </c>
      <c r="V12" s="331">
        <f t="shared" si="1"/>
        <v>0</v>
      </c>
    </row>
    <row r="13" spans="1:22" ht="38.25" x14ac:dyDescent="0.2">
      <c r="A13" s="353" t="s">
        <v>32</v>
      </c>
      <c r="B13" s="353" t="s">
        <v>521</v>
      </c>
      <c r="C13" s="353" t="s">
        <v>225</v>
      </c>
      <c r="D13" s="327" t="s">
        <v>381</v>
      </c>
      <c r="E13" s="328">
        <v>0</v>
      </c>
      <c r="F13" s="328">
        <v>0</v>
      </c>
      <c r="G13" s="328">
        <v>0</v>
      </c>
      <c r="H13" s="328">
        <v>0</v>
      </c>
      <c r="I13" s="328">
        <v>6</v>
      </c>
      <c r="J13" s="328">
        <v>5</v>
      </c>
      <c r="K13" s="328">
        <v>1</v>
      </c>
      <c r="L13" s="328">
        <v>0</v>
      </c>
      <c r="M13" s="328">
        <v>0</v>
      </c>
      <c r="N13" s="328">
        <v>0</v>
      </c>
      <c r="O13" s="328">
        <v>0</v>
      </c>
      <c r="P13" s="328">
        <v>0</v>
      </c>
      <c r="Q13" s="329">
        <v>7</v>
      </c>
      <c r="R13" s="329">
        <v>5</v>
      </c>
      <c r="S13" s="351">
        <f t="shared" si="0"/>
        <v>1</v>
      </c>
      <c r="T13" s="351">
        <f t="shared" si="0"/>
        <v>0</v>
      </c>
      <c r="U13" s="331">
        <f t="shared" si="1"/>
        <v>14.285714285714285</v>
      </c>
      <c r="V13" s="331">
        <f t="shared" si="1"/>
        <v>0</v>
      </c>
    </row>
    <row r="14" spans="1:22" ht="25.5" x14ac:dyDescent="0.2">
      <c r="A14" s="353" t="s">
        <v>32</v>
      </c>
      <c r="B14" s="353" t="s">
        <v>521</v>
      </c>
      <c r="C14" s="353" t="s">
        <v>225</v>
      </c>
      <c r="D14" s="327" t="s">
        <v>382</v>
      </c>
      <c r="E14" s="328">
        <v>0</v>
      </c>
      <c r="F14" s="328">
        <v>0</v>
      </c>
      <c r="G14" s="328">
        <v>0</v>
      </c>
      <c r="H14" s="328">
        <v>0</v>
      </c>
      <c r="I14" s="328">
        <v>1</v>
      </c>
      <c r="J14" s="328">
        <v>1</v>
      </c>
      <c r="K14" s="328">
        <v>1</v>
      </c>
      <c r="L14" s="328">
        <v>1</v>
      </c>
      <c r="M14" s="328">
        <v>0</v>
      </c>
      <c r="N14" s="328">
        <v>0</v>
      </c>
      <c r="O14" s="328">
        <v>0</v>
      </c>
      <c r="P14" s="328">
        <v>0</v>
      </c>
      <c r="Q14" s="329">
        <v>2</v>
      </c>
      <c r="R14" s="329">
        <v>2</v>
      </c>
      <c r="S14" s="351">
        <f t="shared" si="0"/>
        <v>1</v>
      </c>
      <c r="T14" s="351">
        <f t="shared" si="0"/>
        <v>1</v>
      </c>
      <c r="U14" s="331">
        <f t="shared" si="1"/>
        <v>50</v>
      </c>
      <c r="V14" s="331">
        <f t="shared" si="1"/>
        <v>50</v>
      </c>
    </row>
    <row r="15" spans="1:22" ht="38.25" x14ac:dyDescent="0.2">
      <c r="A15" s="353" t="s">
        <v>32</v>
      </c>
      <c r="B15" s="353" t="s">
        <v>521</v>
      </c>
      <c r="C15" s="353" t="s">
        <v>225</v>
      </c>
      <c r="D15" s="327" t="s">
        <v>383</v>
      </c>
      <c r="E15" s="328">
        <v>6</v>
      </c>
      <c r="F15" s="328">
        <v>5</v>
      </c>
      <c r="G15" s="328">
        <v>4</v>
      </c>
      <c r="H15" s="328">
        <v>3</v>
      </c>
      <c r="I15" s="328">
        <v>3</v>
      </c>
      <c r="J15" s="328">
        <v>3</v>
      </c>
      <c r="K15" s="328">
        <v>0</v>
      </c>
      <c r="L15" s="328">
        <v>0</v>
      </c>
      <c r="M15" s="328">
        <v>0</v>
      </c>
      <c r="N15" s="328">
        <v>0</v>
      </c>
      <c r="O15" s="328">
        <v>0</v>
      </c>
      <c r="P15" s="328">
        <v>0</v>
      </c>
      <c r="Q15" s="329">
        <v>13</v>
      </c>
      <c r="R15" s="329">
        <v>11</v>
      </c>
      <c r="S15" s="351">
        <f t="shared" si="0"/>
        <v>0</v>
      </c>
      <c r="T15" s="351">
        <f t="shared" si="0"/>
        <v>0</v>
      </c>
      <c r="U15" s="331">
        <f t="shared" si="1"/>
        <v>0</v>
      </c>
      <c r="V15" s="331">
        <f t="shared" si="1"/>
        <v>0</v>
      </c>
    </row>
    <row r="16" spans="1:22" ht="25.5" x14ac:dyDescent="0.2">
      <c r="A16" s="353" t="s">
        <v>32</v>
      </c>
      <c r="B16" s="353" t="s">
        <v>521</v>
      </c>
      <c r="C16" s="353" t="s">
        <v>225</v>
      </c>
      <c r="D16" s="327" t="s">
        <v>384</v>
      </c>
      <c r="E16" s="328">
        <v>0</v>
      </c>
      <c r="F16" s="328">
        <v>0</v>
      </c>
      <c r="G16" s="328">
        <v>0</v>
      </c>
      <c r="H16" s="328">
        <v>0</v>
      </c>
      <c r="I16" s="328">
        <v>2</v>
      </c>
      <c r="J16" s="328">
        <v>2</v>
      </c>
      <c r="K16" s="328">
        <v>2</v>
      </c>
      <c r="L16" s="328">
        <v>2</v>
      </c>
      <c r="M16" s="328">
        <v>0</v>
      </c>
      <c r="N16" s="328">
        <v>0</v>
      </c>
      <c r="O16" s="328">
        <v>0</v>
      </c>
      <c r="P16" s="328">
        <v>0</v>
      </c>
      <c r="Q16" s="329">
        <v>4</v>
      </c>
      <c r="R16" s="329">
        <v>4</v>
      </c>
      <c r="S16" s="351">
        <f t="shared" si="0"/>
        <v>2</v>
      </c>
      <c r="T16" s="351">
        <f t="shared" si="0"/>
        <v>2</v>
      </c>
      <c r="U16" s="331">
        <f t="shared" si="1"/>
        <v>50</v>
      </c>
      <c r="V16" s="331">
        <f t="shared" si="1"/>
        <v>50</v>
      </c>
    </row>
    <row r="17" spans="1:22" ht="25.5" x14ac:dyDescent="0.2">
      <c r="A17" s="353" t="s">
        <v>32</v>
      </c>
      <c r="B17" s="353" t="s">
        <v>521</v>
      </c>
      <c r="C17" s="353" t="s">
        <v>225</v>
      </c>
      <c r="D17" s="327" t="s">
        <v>385</v>
      </c>
      <c r="E17" s="328">
        <v>0</v>
      </c>
      <c r="F17" s="328">
        <v>0</v>
      </c>
      <c r="G17" s="328">
        <v>0</v>
      </c>
      <c r="H17" s="328">
        <v>0</v>
      </c>
      <c r="I17" s="328">
        <v>5</v>
      </c>
      <c r="J17" s="328">
        <v>5</v>
      </c>
      <c r="K17" s="328">
        <v>0</v>
      </c>
      <c r="L17" s="328">
        <v>0</v>
      </c>
      <c r="M17" s="328">
        <v>1</v>
      </c>
      <c r="N17" s="328">
        <v>1</v>
      </c>
      <c r="O17" s="328">
        <v>0</v>
      </c>
      <c r="P17" s="328">
        <v>0</v>
      </c>
      <c r="Q17" s="329">
        <v>6</v>
      </c>
      <c r="R17" s="329">
        <v>6</v>
      </c>
      <c r="S17" s="351">
        <f t="shared" si="0"/>
        <v>1</v>
      </c>
      <c r="T17" s="351">
        <f t="shared" si="0"/>
        <v>1</v>
      </c>
      <c r="U17" s="331">
        <f t="shared" si="1"/>
        <v>16.666666666666664</v>
      </c>
      <c r="V17" s="331">
        <f t="shared" si="1"/>
        <v>16.666666666666664</v>
      </c>
    </row>
    <row r="18" spans="1:22" ht="25.5" x14ac:dyDescent="0.2">
      <c r="A18" s="353" t="s">
        <v>32</v>
      </c>
      <c r="B18" s="353" t="s">
        <v>521</v>
      </c>
      <c r="C18" s="353" t="s">
        <v>225</v>
      </c>
      <c r="D18" s="327" t="s">
        <v>386</v>
      </c>
      <c r="E18" s="328">
        <v>0</v>
      </c>
      <c r="F18" s="328">
        <v>0</v>
      </c>
      <c r="G18" s="328">
        <v>0</v>
      </c>
      <c r="H18" s="328">
        <v>0</v>
      </c>
      <c r="I18" s="328">
        <v>0</v>
      </c>
      <c r="J18" s="328">
        <v>0</v>
      </c>
      <c r="K18" s="328">
        <v>1</v>
      </c>
      <c r="L18" s="328">
        <v>1</v>
      </c>
      <c r="M18" s="328">
        <v>0</v>
      </c>
      <c r="N18" s="328">
        <v>0</v>
      </c>
      <c r="O18" s="328">
        <v>0</v>
      </c>
      <c r="P18" s="328">
        <v>0</v>
      </c>
      <c r="Q18" s="329">
        <v>1</v>
      </c>
      <c r="R18" s="329">
        <v>1</v>
      </c>
      <c r="S18" s="351">
        <f t="shared" si="0"/>
        <v>1</v>
      </c>
      <c r="T18" s="351">
        <f t="shared" si="0"/>
        <v>1</v>
      </c>
      <c r="U18" s="331">
        <f t="shared" si="1"/>
        <v>100</v>
      </c>
      <c r="V18" s="331">
        <f t="shared" si="1"/>
        <v>100</v>
      </c>
    </row>
    <row r="19" spans="1:22" ht="25.5" x14ac:dyDescent="0.2">
      <c r="A19" s="353" t="s">
        <v>32</v>
      </c>
      <c r="B19" s="353" t="s">
        <v>521</v>
      </c>
      <c r="C19" s="353" t="s">
        <v>225</v>
      </c>
      <c r="D19" s="327" t="s">
        <v>387</v>
      </c>
      <c r="E19" s="328">
        <v>0</v>
      </c>
      <c r="F19" s="328">
        <v>0</v>
      </c>
      <c r="G19" s="328">
        <v>0</v>
      </c>
      <c r="H19" s="328">
        <v>0</v>
      </c>
      <c r="I19" s="328">
        <v>2</v>
      </c>
      <c r="J19" s="328">
        <v>1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9">
        <v>2</v>
      </c>
      <c r="R19" s="329">
        <v>1</v>
      </c>
      <c r="S19" s="351">
        <f t="shared" si="0"/>
        <v>0</v>
      </c>
      <c r="T19" s="351">
        <f t="shared" si="0"/>
        <v>0</v>
      </c>
      <c r="U19" s="331">
        <f t="shared" si="1"/>
        <v>0</v>
      </c>
      <c r="V19" s="331">
        <f t="shared" si="1"/>
        <v>0</v>
      </c>
    </row>
    <row r="20" spans="1:22" ht="25.5" x14ac:dyDescent="0.2">
      <c r="A20" s="353" t="s">
        <v>32</v>
      </c>
      <c r="B20" s="353" t="s">
        <v>521</v>
      </c>
      <c r="C20" s="353" t="s">
        <v>225</v>
      </c>
      <c r="D20" s="327" t="s">
        <v>388</v>
      </c>
      <c r="E20" s="328">
        <v>4</v>
      </c>
      <c r="F20" s="328">
        <v>3</v>
      </c>
      <c r="G20" s="328">
        <v>0</v>
      </c>
      <c r="H20" s="328">
        <v>0</v>
      </c>
      <c r="I20" s="328">
        <v>0</v>
      </c>
      <c r="J20" s="328">
        <v>0</v>
      </c>
      <c r="K20" s="328">
        <v>0</v>
      </c>
      <c r="L20" s="328">
        <v>0</v>
      </c>
      <c r="M20" s="328">
        <v>0</v>
      </c>
      <c r="N20" s="328">
        <v>0</v>
      </c>
      <c r="O20" s="328">
        <v>0</v>
      </c>
      <c r="P20" s="328">
        <v>0</v>
      </c>
      <c r="Q20" s="329">
        <v>4</v>
      </c>
      <c r="R20" s="329">
        <v>3</v>
      </c>
      <c r="S20" s="351">
        <f t="shared" si="0"/>
        <v>0</v>
      </c>
      <c r="T20" s="351">
        <f t="shared" si="0"/>
        <v>0</v>
      </c>
      <c r="U20" s="331">
        <f t="shared" si="1"/>
        <v>0</v>
      </c>
      <c r="V20" s="331">
        <f t="shared" si="1"/>
        <v>0</v>
      </c>
    </row>
    <row r="21" spans="1:22" ht="24.75" customHeight="1" x14ac:dyDescent="0.2">
      <c r="A21" s="353" t="s">
        <v>32</v>
      </c>
      <c r="B21" s="353" t="s">
        <v>521</v>
      </c>
      <c r="C21" s="353" t="s">
        <v>225</v>
      </c>
      <c r="D21" s="327" t="s">
        <v>389</v>
      </c>
      <c r="E21" s="328">
        <v>4</v>
      </c>
      <c r="F21" s="328">
        <v>4</v>
      </c>
      <c r="G21" s="328">
        <v>2</v>
      </c>
      <c r="H21" s="328">
        <v>2</v>
      </c>
      <c r="I21" s="328">
        <v>3</v>
      </c>
      <c r="J21" s="328">
        <v>3</v>
      </c>
      <c r="K21" s="328">
        <v>0</v>
      </c>
      <c r="L21" s="328">
        <v>0</v>
      </c>
      <c r="M21" s="328">
        <v>0</v>
      </c>
      <c r="N21" s="328">
        <v>0</v>
      </c>
      <c r="O21" s="328">
        <v>0</v>
      </c>
      <c r="P21" s="328">
        <v>0</v>
      </c>
      <c r="Q21" s="329">
        <v>9</v>
      </c>
      <c r="R21" s="329">
        <v>9</v>
      </c>
      <c r="S21" s="351">
        <f t="shared" si="0"/>
        <v>0</v>
      </c>
      <c r="T21" s="351">
        <f t="shared" si="0"/>
        <v>0</v>
      </c>
      <c r="U21" s="331">
        <f t="shared" si="1"/>
        <v>0</v>
      </c>
      <c r="V21" s="331">
        <f t="shared" si="1"/>
        <v>0</v>
      </c>
    </row>
    <row r="22" spans="1:22" ht="25.5" x14ac:dyDescent="0.2">
      <c r="A22" s="353" t="s">
        <v>32</v>
      </c>
      <c r="B22" s="353" t="s">
        <v>521</v>
      </c>
      <c r="C22" s="353" t="s">
        <v>225</v>
      </c>
      <c r="D22" s="327" t="s">
        <v>390</v>
      </c>
      <c r="E22" s="328">
        <v>4</v>
      </c>
      <c r="F22" s="328">
        <v>2</v>
      </c>
      <c r="G22" s="328">
        <v>0</v>
      </c>
      <c r="H22" s="328">
        <v>0</v>
      </c>
      <c r="I22" s="328">
        <v>0</v>
      </c>
      <c r="J22" s="328">
        <v>0</v>
      </c>
      <c r="K22" s="328">
        <v>1</v>
      </c>
      <c r="L22" s="328">
        <v>1</v>
      </c>
      <c r="M22" s="328">
        <v>0</v>
      </c>
      <c r="N22" s="328">
        <v>0</v>
      </c>
      <c r="O22" s="328">
        <v>0</v>
      </c>
      <c r="P22" s="328">
        <v>0</v>
      </c>
      <c r="Q22" s="329">
        <v>5</v>
      </c>
      <c r="R22" s="329">
        <v>3</v>
      </c>
      <c r="S22" s="351">
        <f t="shared" si="0"/>
        <v>1</v>
      </c>
      <c r="T22" s="351">
        <f t="shared" si="0"/>
        <v>1</v>
      </c>
      <c r="U22" s="331">
        <f t="shared" si="1"/>
        <v>20</v>
      </c>
      <c r="V22" s="331">
        <f t="shared" si="1"/>
        <v>33.333333333333329</v>
      </c>
    </row>
    <row r="23" spans="1:22" ht="25.5" x14ac:dyDescent="0.2">
      <c r="A23" s="353" t="s">
        <v>32</v>
      </c>
      <c r="B23" s="353" t="s">
        <v>521</v>
      </c>
      <c r="C23" s="353" t="s">
        <v>225</v>
      </c>
      <c r="D23" s="327" t="s">
        <v>391</v>
      </c>
      <c r="E23" s="328">
        <v>0</v>
      </c>
      <c r="F23" s="328">
        <v>0</v>
      </c>
      <c r="G23" s="328">
        <v>0</v>
      </c>
      <c r="H23" s="328">
        <v>0</v>
      </c>
      <c r="I23" s="328">
        <v>3</v>
      </c>
      <c r="J23" s="328">
        <v>3</v>
      </c>
      <c r="K23" s="328">
        <v>0</v>
      </c>
      <c r="L23" s="328">
        <v>0</v>
      </c>
      <c r="M23" s="328">
        <v>1</v>
      </c>
      <c r="N23" s="328">
        <v>1</v>
      </c>
      <c r="O23" s="328">
        <v>0</v>
      </c>
      <c r="P23" s="328">
        <v>0</v>
      </c>
      <c r="Q23" s="329">
        <v>4</v>
      </c>
      <c r="R23" s="329">
        <v>4</v>
      </c>
      <c r="S23" s="351">
        <f t="shared" si="0"/>
        <v>1</v>
      </c>
      <c r="T23" s="351">
        <f t="shared" si="0"/>
        <v>1</v>
      </c>
      <c r="U23" s="331">
        <f t="shared" si="1"/>
        <v>25</v>
      </c>
      <c r="V23" s="331">
        <f t="shared" si="1"/>
        <v>25</v>
      </c>
    </row>
    <row r="24" spans="1:22" ht="38.25" x14ac:dyDescent="0.2">
      <c r="A24" s="353" t="s">
        <v>32</v>
      </c>
      <c r="B24" s="353" t="s">
        <v>521</v>
      </c>
      <c r="C24" s="353" t="s">
        <v>225</v>
      </c>
      <c r="D24" s="327" t="s">
        <v>392</v>
      </c>
      <c r="E24" s="328">
        <v>0</v>
      </c>
      <c r="F24" s="328">
        <v>0</v>
      </c>
      <c r="G24" s="328">
        <v>0</v>
      </c>
      <c r="H24" s="328">
        <v>0</v>
      </c>
      <c r="I24" s="328">
        <v>3</v>
      </c>
      <c r="J24" s="328">
        <v>2</v>
      </c>
      <c r="K24" s="328">
        <v>1</v>
      </c>
      <c r="L24" s="328">
        <v>1</v>
      </c>
      <c r="M24" s="328">
        <v>0</v>
      </c>
      <c r="N24" s="328">
        <v>0</v>
      </c>
      <c r="O24" s="328">
        <v>0</v>
      </c>
      <c r="P24" s="328">
        <v>0</v>
      </c>
      <c r="Q24" s="329">
        <v>4</v>
      </c>
      <c r="R24" s="329">
        <v>3</v>
      </c>
      <c r="S24" s="351">
        <f t="shared" si="0"/>
        <v>1</v>
      </c>
      <c r="T24" s="351">
        <f t="shared" si="0"/>
        <v>1</v>
      </c>
      <c r="U24" s="331">
        <f t="shared" si="1"/>
        <v>25</v>
      </c>
      <c r="V24" s="331">
        <f t="shared" si="1"/>
        <v>33.333333333333329</v>
      </c>
    </row>
    <row r="25" spans="1:22" ht="25.5" x14ac:dyDescent="0.2">
      <c r="A25" s="353" t="s">
        <v>32</v>
      </c>
      <c r="B25" s="353" t="s">
        <v>521</v>
      </c>
      <c r="C25" s="353" t="s">
        <v>225</v>
      </c>
      <c r="D25" s="327" t="s">
        <v>393</v>
      </c>
      <c r="E25" s="328">
        <v>0</v>
      </c>
      <c r="F25" s="328">
        <v>0</v>
      </c>
      <c r="G25" s="328">
        <v>0</v>
      </c>
      <c r="H25" s="328">
        <v>0</v>
      </c>
      <c r="I25" s="328">
        <v>4</v>
      </c>
      <c r="J25" s="328">
        <v>4</v>
      </c>
      <c r="K25" s="328">
        <v>1</v>
      </c>
      <c r="L25" s="328">
        <v>1</v>
      </c>
      <c r="M25" s="328">
        <v>0</v>
      </c>
      <c r="N25" s="328">
        <v>0</v>
      </c>
      <c r="O25" s="328">
        <v>0</v>
      </c>
      <c r="P25" s="328">
        <v>0</v>
      </c>
      <c r="Q25" s="329">
        <v>5</v>
      </c>
      <c r="R25" s="329">
        <v>5</v>
      </c>
      <c r="S25" s="351">
        <f t="shared" si="0"/>
        <v>1</v>
      </c>
      <c r="T25" s="351">
        <f t="shared" si="0"/>
        <v>1</v>
      </c>
      <c r="U25" s="331">
        <f t="shared" si="1"/>
        <v>20</v>
      </c>
      <c r="V25" s="331">
        <f t="shared" si="1"/>
        <v>20</v>
      </c>
    </row>
    <row r="26" spans="1:22" ht="25.5" x14ac:dyDescent="0.2">
      <c r="A26" s="353" t="s">
        <v>32</v>
      </c>
      <c r="B26" s="353" t="s">
        <v>521</v>
      </c>
      <c r="C26" s="353" t="s">
        <v>225</v>
      </c>
      <c r="D26" s="327" t="s">
        <v>394</v>
      </c>
      <c r="E26" s="328">
        <v>0</v>
      </c>
      <c r="F26" s="328">
        <v>0</v>
      </c>
      <c r="G26" s="328">
        <v>0</v>
      </c>
      <c r="H26" s="328">
        <v>0</v>
      </c>
      <c r="I26" s="328">
        <v>1</v>
      </c>
      <c r="J26" s="328">
        <v>1</v>
      </c>
      <c r="K26" s="328">
        <v>2</v>
      </c>
      <c r="L26" s="328">
        <v>1</v>
      </c>
      <c r="M26" s="328">
        <v>0</v>
      </c>
      <c r="N26" s="328">
        <v>0</v>
      </c>
      <c r="O26" s="328">
        <v>0</v>
      </c>
      <c r="P26" s="328">
        <v>0</v>
      </c>
      <c r="Q26" s="329">
        <v>3</v>
      </c>
      <c r="R26" s="329">
        <v>2</v>
      </c>
      <c r="S26" s="351">
        <f t="shared" si="0"/>
        <v>2</v>
      </c>
      <c r="T26" s="351">
        <f t="shared" si="0"/>
        <v>1</v>
      </c>
      <c r="U26" s="331">
        <f t="shared" si="1"/>
        <v>66.666666666666657</v>
      </c>
      <c r="V26" s="331">
        <f t="shared" si="1"/>
        <v>50</v>
      </c>
    </row>
    <row r="27" spans="1:22" ht="25.5" x14ac:dyDescent="0.2">
      <c r="A27" s="353" t="s">
        <v>32</v>
      </c>
      <c r="B27" s="353" t="s">
        <v>521</v>
      </c>
      <c r="C27" s="353" t="s">
        <v>225</v>
      </c>
      <c r="D27" s="327" t="s">
        <v>395</v>
      </c>
      <c r="E27" s="328">
        <v>0</v>
      </c>
      <c r="F27" s="328">
        <v>0</v>
      </c>
      <c r="G27" s="328">
        <v>0</v>
      </c>
      <c r="H27" s="328">
        <v>0</v>
      </c>
      <c r="I27" s="328">
        <v>0</v>
      </c>
      <c r="J27" s="328">
        <v>0</v>
      </c>
      <c r="K27" s="328">
        <v>1</v>
      </c>
      <c r="L27" s="328">
        <v>1</v>
      </c>
      <c r="M27" s="328">
        <v>0</v>
      </c>
      <c r="N27" s="328">
        <v>0</v>
      </c>
      <c r="O27" s="328">
        <v>0</v>
      </c>
      <c r="P27" s="328">
        <v>0</v>
      </c>
      <c r="Q27" s="329">
        <v>1</v>
      </c>
      <c r="R27" s="329">
        <v>1</v>
      </c>
      <c r="S27" s="351">
        <f t="shared" si="0"/>
        <v>1</v>
      </c>
      <c r="T27" s="351">
        <f t="shared" si="0"/>
        <v>1</v>
      </c>
      <c r="U27" s="331">
        <f t="shared" si="1"/>
        <v>100</v>
      </c>
      <c r="V27" s="331">
        <f t="shared" si="1"/>
        <v>100</v>
      </c>
    </row>
    <row r="28" spans="1:22" x14ac:dyDescent="0.2">
      <c r="A28" s="353" t="s">
        <v>32</v>
      </c>
      <c r="B28" s="353" t="s">
        <v>521</v>
      </c>
      <c r="C28" s="353" t="s">
        <v>225</v>
      </c>
      <c r="D28" s="326" t="s">
        <v>396</v>
      </c>
      <c r="E28" s="328">
        <v>0</v>
      </c>
      <c r="F28" s="328">
        <v>0</v>
      </c>
      <c r="G28" s="328">
        <v>0</v>
      </c>
      <c r="H28" s="328">
        <v>0</v>
      </c>
      <c r="I28" s="328">
        <v>5</v>
      </c>
      <c r="J28" s="328">
        <v>4</v>
      </c>
      <c r="K28" s="328">
        <v>1</v>
      </c>
      <c r="L28" s="328">
        <v>1</v>
      </c>
      <c r="M28" s="328">
        <v>0</v>
      </c>
      <c r="N28" s="328">
        <v>0</v>
      </c>
      <c r="O28" s="328">
        <v>0</v>
      </c>
      <c r="P28" s="328">
        <v>0</v>
      </c>
      <c r="Q28" s="329">
        <v>6</v>
      </c>
      <c r="R28" s="329">
        <v>5</v>
      </c>
      <c r="S28" s="351">
        <f t="shared" si="0"/>
        <v>1</v>
      </c>
      <c r="T28" s="351">
        <f t="shared" si="0"/>
        <v>1</v>
      </c>
      <c r="U28" s="331">
        <f t="shared" si="1"/>
        <v>16.666666666666664</v>
      </c>
      <c r="V28" s="331">
        <f t="shared" si="1"/>
        <v>20</v>
      </c>
    </row>
    <row r="29" spans="1:22" ht="25.5" x14ac:dyDescent="0.2">
      <c r="A29" s="353" t="s">
        <v>32</v>
      </c>
      <c r="B29" s="353" t="s">
        <v>521</v>
      </c>
      <c r="C29" s="353" t="s">
        <v>225</v>
      </c>
      <c r="D29" s="327" t="s">
        <v>398</v>
      </c>
      <c r="E29" s="328">
        <v>0</v>
      </c>
      <c r="F29" s="328">
        <v>0</v>
      </c>
      <c r="G29" s="328">
        <v>0</v>
      </c>
      <c r="H29" s="328">
        <v>0</v>
      </c>
      <c r="I29" s="328">
        <v>1</v>
      </c>
      <c r="J29" s="328">
        <v>1</v>
      </c>
      <c r="K29" s="328">
        <v>0</v>
      </c>
      <c r="L29" s="328">
        <v>0</v>
      </c>
      <c r="M29" s="328">
        <v>0</v>
      </c>
      <c r="N29" s="328">
        <v>0</v>
      </c>
      <c r="O29" s="328">
        <v>0</v>
      </c>
      <c r="P29" s="328">
        <v>0</v>
      </c>
      <c r="Q29" s="329">
        <v>1</v>
      </c>
      <c r="R29" s="329">
        <v>1</v>
      </c>
      <c r="S29" s="351">
        <f t="shared" si="0"/>
        <v>0</v>
      </c>
      <c r="T29" s="351">
        <f t="shared" si="0"/>
        <v>0</v>
      </c>
      <c r="U29" s="331">
        <f t="shared" si="1"/>
        <v>0</v>
      </c>
      <c r="V29" s="331">
        <f t="shared" si="1"/>
        <v>0</v>
      </c>
    </row>
    <row r="30" spans="1:22" x14ac:dyDescent="0.2">
      <c r="A30" s="439" t="s">
        <v>399</v>
      </c>
      <c r="B30" s="440"/>
      <c r="C30" s="440"/>
      <c r="D30" s="441"/>
      <c r="E30" s="332">
        <f>SUM(E5:E29)</f>
        <v>181</v>
      </c>
      <c r="F30" s="332">
        <f t="shared" ref="F30:T30" si="2">SUM(F5:F29)</f>
        <v>151</v>
      </c>
      <c r="G30" s="332">
        <f t="shared" si="2"/>
        <v>182</v>
      </c>
      <c r="H30" s="332">
        <f t="shared" si="2"/>
        <v>164</v>
      </c>
      <c r="I30" s="332">
        <f t="shared" si="2"/>
        <v>173</v>
      </c>
      <c r="J30" s="332">
        <f t="shared" si="2"/>
        <v>160</v>
      </c>
      <c r="K30" s="332">
        <f t="shared" si="2"/>
        <v>28</v>
      </c>
      <c r="L30" s="332">
        <f t="shared" si="2"/>
        <v>26</v>
      </c>
      <c r="M30" s="332">
        <f t="shared" si="2"/>
        <v>5</v>
      </c>
      <c r="N30" s="332">
        <f t="shared" si="2"/>
        <v>5</v>
      </c>
      <c r="O30" s="332">
        <f t="shared" si="2"/>
        <v>0</v>
      </c>
      <c r="P30" s="332">
        <f t="shared" si="2"/>
        <v>0</v>
      </c>
      <c r="Q30" s="332">
        <f>SUM(Q5:Q29)</f>
        <v>569</v>
      </c>
      <c r="R30" s="332">
        <f>SUM(R5:R29)</f>
        <v>506</v>
      </c>
      <c r="S30" s="332">
        <f>SUM(S5:S29)</f>
        <v>33</v>
      </c>
      <c r="T30" s="332">
        <f t="shared" si="2"/>
        <v>31</v>
      </c>
      <c r="U30" s="334">
        <f t="shared" si="1"/>
        <v>5.7996485061511418</v>
      </c>
      <c r="V30" s="334">
        <f t="shared" si="1"/>
        <v>6.1264822134387353</v>
      </c>
    </row>
    <row r="31" spans="1:22" x14ac:dyDescent="0.2">
      <c r="A31" s="353" t="s">
        <v>32</v>
      </c>
      <c r="B31" s="353" t="s">
        <v>521</v>
      </c>
      <c r="C31" s="353" t="s">
        <v>79</v>
      </c>
      <c r="D31" s="326" t="s">
        <v>111</v>
      </c>
      <c r="E31" s="328">
        <v>6</v>
      </c>
      <c r="F31" s="328">
        <v>5</v>
      </c>
      <c r="G31" s="328">
        <v>5</v>
      </c>
      <c r="H31" s="328">
        <v>4</v>
      </c>
      <c r="I31" s="328">
        <v>9</v>
      </c>
      <c r="J31" s="328">
        <v>7</v>
      </c>
      <c r="K31" s="328">
        <v>0</v>
      </c>
      <c r="L31" s="328">
        <v>0</v>
      </c>
      <c r="M31" s="328">
        <v>0</v>
      </c>
      <c r="N31" s="328">
        <v>0</v>
      </c>
      <c r="O31" s="328">
        <v>0</v>
      </c>
      <c r="P31" s="328">
        <v>0</v>
      </c>
      <c r="Q31" s="329">
        <v>20</v>
      </c>
      <c r="R31" s="329">
        <v>16</v>
      </c>
      <c r="S31" s="351">
        <f t="shared" ref="S31:T35" si="3">M31+O31</f>
        <v>0</v>
      </c>
      <c r="T31" s="351">
        <f t="shared" si="3"/>
        <v>0</v>
      </c>
      <c r="U31" s="331">
        <f t="shared" si="1"/>
        <v>0</v>
      </c>
      <c r="V31" s="331">
        <f t="shared" si="1"/>
        <v>0</v>
      </c>
    </row>
    <row r="32" spans="1:22" x14ac:dyDescent="0.2">
      <c r="A32" s="353" t="s">
        <v>32</v>
      </c>
      <c r="B32" s="353" t="s">
        <v>521</v>
      </c>
      <c r="C32" s="353" t="s">
        <v>79</v>
      </c>
      <c r="D32" s="326" t="s">
        <v>400</v>
      </c>
      <c r="E32" s="328">
        <v>6</v>
      </c>
      <c r="F32" s="328">
        <v>6</v>
      </c>
      <c r="G32" s="328">
        <v>9</v>
      </c>
      <c r="H32" s="328">
        <v>9</v>
      </c>
      <c r="I32" s="328">
        <v>3</v>
      </c>
      <c r="J32" s="328">
        <v>2</v>
      </c>
      <c r="K32" s="328">
        <v>1</v>
      </c>
      <c r="L32" s="328">
        <v>1</v>
      </c>
      <c r="M32" s="328">
        <v>0</v>
      </c>
      <c r="N32" s="328">
        <v>0</v>
      </c>
      <c r="O32" s="328">
        <v>0</v>
      </c>
      <c r="P32" s="328">
        <v>0</v>
      </c>
      <c r="Q32" s="329">
        <v>19</v>
      </c>
      <c r="R32" s="329">
        <v>18</v>
      </c>
      <c r="S32" s="351">
        <f t="shared" si="3"/>
        <v>0</v>
      </c>
      <c r="T32" s="351">
        <f t="shared" si="3"/>
        <v>0</v>
      </c>
      <c r="U32" s="331">
        <f t="shared" si="1"/>
        <v>0</v>
      </c>
      <c r="V32" s="331">
        <f t="shared" si="1"/>
        <v>0</v>
      </c>
    </row>
    <row r="33" spans="1:22" ht="25.5" x14ac:dyDescent="0.2">
      <c r="A33" s="353" t="s">
        <v>32</v>
      </c>
      <c r="B33" s="353" t="s">
        <v>521</v>
      </c>
      <c r="C33" s="353" t="s">
        <v>79</v>
      </c>
      <c r="D33" s="327" t="s">
        <v>110</v>
      </c>
      <c r="E33" s="328">
        <v>29</v>
      </c>
      <c r="F33" s="328">
        <v>29</v>
      </c>
      <c r="G33" s="328">
        <v>30</v>
      </c>
      <c r="H33" s="328">
        <v>30</v>
      </c>
      <c r="I33" s="328">
        <v>29</v>
      </c>
      <c r="J33" s="328">
        <v>29</v>
      </c>
      <c r="K33" s="328">
        <v>11</v>
      </c>
      <c r="L33" s="328">
        <v>11</v>
      </c>
      <c r="M33" s="328">
        <v>2</v>
      </c>
      <c r="N33" s="328">
        <v>2</v>
      </c>
      <c r="O33" s="328">
        <v>1</v>
      </c>
      <c r="P33" s="328">
        <v>1</v>
      </c>
      <c r="Q33" s="329">
        <v>102</v>
      </c>
      <c r="R33" s="329">
        <v>102</v>
      </c>
      <c r="S33" s="351">
        <f t="shared" si="3"/>
        <v>3</v>
      </c>
      <c r="T33" s="351">
        <f t="shared" si="3"/>
        <v>3</v>
      </c>
      <c r="U33" s="331">
        <f t="shared" si="1"/>
        <v>2.9411764705882351</v>
      </c>
      <c r="V33" s="331">
        <f t="shared" si="1"/>
        <v>2.9411764705882351</v>
      </c>
    </row>
    <row r="34" spans="1:22" x14ac:dyDescent="0.2">
      <c r="A34" s="353" t="s">
        <v>32</v>
      </c>
      <c r="B34" s="353" t="s">
        <v>521</v>
      </c>
      <c r="C34" s="353" t="s">
        <v>79</v>
      </c>
      <c r="D34" s="326" t="s">
        <v>113</v>
      </c>
      <c r="E34" s="328">
        <v>15</v>
      </c>
      <c r="F34" s="328">
        <v>14</v>
      </c>
      <c r="G34" s="328">
        <v>11</v>
      </c>
      <c r="H34" s="328">
        <v>9</v>
      </c>
      <c r="I34" s="328">
        <v>8</v>
      </c>
      <c r="J34" s="328">
        <v>7</v>
      </c>
      <c r="K34" s="328">
        <v>0</v>
      </c>
      <c r="L34" s="328">
        <v>0</v>
      </c>
      <c r="M34" s="328">
        <v>0</v>
      </c>
      <c r="N34" s="328">
        <v>0</v>
      </c>
      <c r="O34" s="328">
        <v>0</v>
      </c>
      <c r="P34" s="328">
        <v>0</v>
      </c>
      <c r="Q34" s="329">
        <v>34</v>
      </c>
      <c r="R34" s="329">
        <v>30</v>
      </c>
      <c r="S34" s="351">
        <f t="shared" si="3"/>
        <v>0</v>
      </c>
      <c r="T34" s="351">
        <f t="shared" si="3"/>
        <v>0</v>
      </c>
      <c r="U34" s="331">
        <f t="shared" si="1"/>
        <v>0</v>
      </c>
      <c r="V34" s="331">
        <f t="shared" si="1"/>
        <v>0</v>
      </c>
    </row>
    <row r="35" spans="1:22" ht="25.5" x14ac:dyDescent="0.2">
      <c r="A35" s="353" t="s">
        <v>32</v>
      </c>
      <c r="B35" s="353" t="s">
        <v>521</v>
      </c>
      <c r="C35" s="353" t="s">
        <v>79</v>
      </c>
      <c r="D35" s="327" t="s">
        <v>379</v>
      </c>
      <c r="E35" s="328">
        <v>0</v>
      </c>
      <c r="F35" s="328">
        <v>0</v>
      </c>
      <c r="G35" s="328">
        <v>0</v>
      </c>
      <c r="H35" s="328">
        <v>0</v>
      </c>
      <c r="I35" s="328">
        <v>6</v>
      </c>
      <c r="J35" s="328">
        <v>5</v>
      </c>
      <c r="K35" s="328">
        <v>0</v>
      </c>
      <c r="L35" s="328">
        <v>0</v>
      </c>
      <c r="M35" s="328">
        <v>0</v>
      </c>
      <c r="N35" s="328">
        <v>0</v>
      </c>
      <c r="O35" s="328">
        <v>0</v>
      </c>
      <c r="P35" s="328">
        <v>0</v>
      </c>
      <c r="Q35" s="329">
        <v>6</v>
      </c>
      <c r="R35" s="329">
        <v>5</v>
      </c>
      <c r="S35" s="351">
        <f t="shared" si="3"/>
        <v>0</v>
      </c>
      <c r="T35" s="351">
        <f t="shared" si="3"/>
        <v>0</v>
      </c>
      <c r="U35" s="331">
        <f t="shared" si="1"/>
        <v>0</v>
      </c>
      <c r="V35" s="331">
        <f t="shared" si="1"/>
        <v>0</v>
      </c>
    </row>
    <row r="36" spans="1:22" x14ac:dyDescent="0.2">
      <c r="A36" s="439" t="s">
        <v>401</v>
      </c>
      <c r="B36" s="440"/>
      <c r="C36" s="440"/>
      <c r="D36" s="441"/>
      <c r="E36" s="332">
        <f>SUM(E31:E35)</f>
        <v>56</v>
      </c>
      <c r="F36" s="332">
        <f t="shared" ref="F36:T36" si="4">SUM(F31:F35)</f>
        <v>54</v>
      </c>
      <c r="G36" s="332">
        <f t="shared" si="4"/>
        <v>55</v>
      </c>
      <c r="H36" s="332">
        <f t="shared" si="4"/>
        <v>52</v>
      </c>
      <c r="I36" s="332">
        <f t="shared" si="4"/>
        <v>55</v>
      </c>
      <c r="J36" s="332">
        <f t="shared" si="4"/>
        <v>50</v>
      </c>
      <c r="K36" s="332">
        <f t="shared" si="4"/>
        <v>12</v>
      </c>
      <c r="L36" s="332">
        <f t="shared" si="4"/>
        <v>12</v>
      </c>
      <c r="M36" s="332">
        <f t="shared" si="4"/>
        <v>2</v>
      </c>
      <c r="N36" s="332">
        <f t="shared" si="4"/>
        <v>2</v>
      </c>
      <c r="O36" s="332">
        <f t="shared" si="4"/>
        <v>1</v>
      </c>
      <c r="P36" s="332">
        <f t="shared" si="4"/>
        <v>1</v>
      </c>
      <c r="Q36" s="332">
        <f t="shared" si="4"/>
        <v>181</v>
      </c>
      <c r="R36" s="332">
        <f t="shared" si="4"/>
        <v>171</v>
      </c>
      <c r="S36" s="332">
        <f t="shared" si="4"/>
        <v>3</v>
      </c>
      <c r="T36" s="332">
        <f t="shared" si="4"/>
        <v>3</v>
      </c>
      <c r="U36" s="334">
        <f t="shared" si="1"/>
        <v>1.6574585635359116</v>
      </c>
      <c r="V36" s="334">
        <f t="shared" si="1"/>
        <v>1.7543859649122806</v>
      </c>
    </row>
    <row r="37" spans="1:22" x14ac:dyDescent="0.2">
      <c r="A37" s="442" t="s">
        <v>59</v>
      </c>
      <c r="B37" s="443"/>
      <c r="C37" s="443"/>
      <c r="D37" s="444"/>
      <c r="E37" s="339">
        <f>E30+E36</f>
        <v>237</v>
      </c>
      <c r="F37" s="339">
        <f t="shared" ref="F37:T37" si="5">F30+F36</f>
        <v>205</v>
      </c>
      <c r="G37" s="339">
        <f t="shared" si="5"/>
        <v>237</v>
      </c>
      <c r="H37" s="339">
        <f t="shared" si="5"/>
        <v>216</v>
      </c>
      <c r="I37" s="339">
        <f t="shared" si="5"/>
        <v>228</v>
      </c>
      <c r="J37" s="339">
        <f t="shared" si="5"/>
        <v>210</v>
      </c>
      <c r="K37" s="339">
        <f t="shared" si="5"/>
        <v>40</v>
      </c>
      <c r="L37" s="339">
        <f t="shared" si="5"/>
        <v>38</v>
      </c>
      <c r="M37" s="339">
        <f t="shared" si="5"/>
        <v>7</v>
      </c>
      <c r="N37" s="339">
        <f t="shared" si="5"/>
        <v>7</v>
      </c>
      <c r="O37" s="339">
        <f t="shared" si="5"/>
        <v>1</v>
      </c>
      <c r="P37" s="339">
        <f t="shared" si="5"/>
        <v>1</v>
      </c>
      <c r="Q37" s="339">
        <f t="shared" si="5"/>
        <v>750</v>
      </c>
      <c r="R37" s="339">
        <f t="shared" si="5"/>
        <v>677</v>
      </c>
      <c r="S37" s="339">
        <f t="shared" si="5"/>
        <v>36</v>
      </c>
      <c r="T37" s="339">
        <f t="shared" si="5"/>
        <v>34</v>
      </c>
      <c r="U37" s="341">
        <f t="shared" si="1"/>
        <v>4.8</v>
      </c>
      <c r="V37" s="341">
        <f t="shared" si="1"/>
        <v>5.0221565731166917</v>
      </c>
    </row>
    <row r="38" spans="1:22" x14ac:dyDescent="0.2">
      <c r="A38" s="353" t="s">
        <v>32</v>
      </c>
      <c r="B38" s="353" t="s">
        <v>18</v>
      </c>
      <c r="C38" s="353" t="s">
        <v>225</v>
      </c>
      <c r="D38" s="326" t="s">
        <v>111</v>
      </c>
      <c r="E38" s="328">
        <v>6</v>
      </c>
      <c r="F38" s="328">
        <v>5</v>
      </c>
      <c r="G38" s="328">
        <v>3</v>
      </c>
      <c r="H38" s="328">
        <v>2</v>
      </c>
      <c r="I38" s="328">
        <v>0</v>
      </c>
      <c r="J38" s="328">
        <v>0</v>
      </c>
      <c r="K38" s="328">
        <v>0</v>
      </c>
      <c r="L38" s="328">
        <v>0</v>
      </c>
      <c r="M38" s="328">
        <v>0</v>
      </c>
      <c r="N38" s="328">
        <v>0</v>
      </c>
      <c r="O38" s="328">
        <v>0</v>
      </c>
      <c r="P38" s="328">
        <v>0</v>
      </c>
      <c r="Q38" s="329">
        <v>9</v>
      </c>
      <c r="R38" s="329">
        <v>7</v>
      </c>
      <c r="S38" s="351">
        <f t="shared" ref="S38:T58" si="6">I38+K38</f>
        <v>0</v>
      </c>
      <c r="T38" s="351">
        <f t="shared" si="6"/>
        <v>0</v>
      </c>
      <c r="U38" s="331">
        <f t="shared" si="1"/>
        <v>0</v>
      </c>
      <c r="V38" s="331">
        <f t="shared" si="1"/>
        <v>0</v>
      </c>
    </row>
    <row r="39" spans="1:22" x14ac:dyDescent="0.2">
      <c r="A39" s="353" t="s">
        <v>32</v>
      </c>
      <c r="B39" s="353" t="s">
        <v>18</v>
      </c>
      <c r="C39" s="353" t="s">
        <v>225</v>
      </c>
      <c r="D39" s="326" t="s">
        <v>402</v>
      </c>
      <c r="E39" s="328">
        <v>6</v>
      </c>
      <c r="F39" s="328">
        <v>0</v>
      </c>
      <c r="G39" s="328">
        <v>7</v>
      </c>
      <c r="H39" s="328">
        <v>2</v>
      </c>
      <c r="I39" s="328">
        <v>1</v>
      </c>
      <c r="J39" s="328">
        <v>0</v>
      </c>
      <c r="K39" s="328">
        <v>0</v>
      </c>
      <c r="L39" s="328">
        <v>0</v>
      </c>
      <c r="M39" s="328">
        <v>0</v>
      </c>
      <c r="N39" s="328">
        <v>0</v>
      </c>
      <c r="O39" s="328">
        <v>0</v>
      </c>
      <c r="P39" s="328">
        <v>0</v>
      </c>
      <c r="Q39" s="329">
        <v>14</v>
      </c>
      <c r="R39" s="329">
        <v>2</v>
      </c>
      <c r="S39" s="351">
        <f t="shared" si="6"/>
        <v>1</v>
      </c>
      <c r="T39" s="351">
        <f t="shared" si="6"/>
        <v>0</v>
      </c>
      <c r="U39" s="331">
        <f t="shared" si="1"/>
        <v>7.1428571428571423</v>
      </c>
      <c r="V39" s="331">
        <f t="shared" si="1"/>
        <v>0</v>
      </c>
    </row>
    <row r="40" spans="1:22" x14ac:dyDescent="0.2">
      <c r="A40" s="353" t="s">
        <v>32</v>
      </c>
      <c r="B40" s="353" t="s">
        <v>18</v>
      </c>
      <c r="C40" s="353" t="s">
        <v>225</v>
      </c>
      <c r="D40" s="326" t="s">
        <v>403</v>
      </c>
      <c r="E40" s="328">
        <v>42</v>
      </c>
      <c r="F40" s="328">
        <v>42</v>
      </c>
      <c r="G40" s="328">
        <v>28</v>
      </c>
      <c r="H40" s="328">
        <v>27</v>
      </c>
      <c r="I40" s="328">
        <v>1</v>
      </c>
      <c r="J40" s="328">
        <v>1</v>
      </c>
      <c r="K40" s="328">
        <v>0</v>
      </c>
      <c r="L40" s="328">
        <v>0</v>
      </c>
      <c r="M40" s="328">
        <v>0</v>
      </c>
      <c r="N40" s="328">
        <v>0</v>
      </c>
      <c r="O40" s="328">
        <v>0</v>
      </c>
      <c r="P40" s="328">
        <v>0</v>
      </c>
      <c r="Q40" s="329">
        <v>71</v>
      </c>
      <c r="R40" s="329">
        <v>70</v>
      </c>
      <c r="S40" s="351">
        <f t="shared" si="6"/>
        <v>1</v>
      </c>
      <c r="T40" s="351">
        <f t="shared" si="6"/>
        <v>1</v>
      </c>
      <c r="U40" s="331">
        <f t="shared" si="1"/>
        <v>1.4084507042253522</v>
      </c>
      <c r="V40" s="331">
        <f t="shared" si="1"/>
        <v>1.4285714285714286</v>
      </c>
    </row>
    <row r="41" spans="1:22" x14ac:dyDescent="0.2">
      <c r="A41" s="353" t="s">
        <v>32</v>
      </c>
      <c r="B41" s="353" t="s">
        <v>18</v>
      </c>
      <c r="C41" s="353" t="s">
        <v>225</v>
      </c>
      <c r="D41" s="326" t="s">
        <v>404</v>
      </c>
      <c r="E41" s="328">
        <v>0</v>
      </c>
      <c r="F41" s="328">
        <v>0</v>
      </c>
      <c r="G41" s="328">
        <v>14</v>
      </c>
      <c r="H41" s="328">
        <v>14</v>
      </c>
      <c r="I41" s="328">
        <v>0</v>
      </c>
      <c r="J41" s="328">
        <v>0</v>
      </c>
      <c r="K41" s="328">
        <v>0</v>
      </c>
      <c r="L41" s="328">
        <v>0</v>
      </c>
      <c r="M41" s="328">
        <v>0</v>
      </c>
      <c r="N41" s="328">
        <v>0</v>
      </c>
      <c r="O41" s="328">
        <v>0</v>
      </c>
      <c r="P41" s="328">
        <v>0</v>
      </c>
      <c r="Q41" s="329">
        <v>14</v>
      </c>
      <c r="R41" s="329">
        <v>14</v>
      </c>
      <c r="S41" s="351">
        <f t="shared" si="6"/>
        <v>0</v>
      </c>
      <c r="T41" s="351">
        <f t="shared" si="6"/>
        <v>0</v>
      </c>
      <c r="U41" s="331">
        <f t="shared" si="1"/>
        <v>0</v>
      </c>
      <c r="V41" s="331">
        <f t="shared" si="1"/>
        <v>0</v>
      </c>
    </row>
    <row r="42" spans="1:22" x14ac:dyDescent="0.2">
      <c r="A42" s="353" t="s">
        <v>32</v>
      </c>
      <c r="B42" s="353" t="s">
        <v>18</v>
      </c>
      <c r="C42" s="353" t="s">
        <v>225</v>
      </c>
      <c r="D42" s="326" t="s">
        <v>405</v>
      </c>
      <c r="E42" s="328">
        <v>11</v>
      </c>
      <c r="F42" s="328">
        <v>8</v>
      </c>
      <c r="G42" s="328">
        <v>6</v>
      </c>
      <c r="H42" s="328">
        <v>4</v>
      </c>
      <c r="I42" s="328">
        <v>1</v>
      </c>
      <c r="J42" s="328">
        <v>1</v>
      </c>
      <c r="K42" s="328">
        <v>0</v>
      </c>
      <c r="L42" s="328">
        <v>0</v>
      </c>
      <c r="M42" s="328">
        <v>0</v>
      </c>
      <c r="N42" s="328">
        <v>0</v>
      </c>
      <c r="O42" s="328">
        <v>0</v>
      </c>
      <c r="P42" s="328">
        <v>0</v>
      </c>
      <c r="Q42" s="329">
        <v>18</v>
      </c>
      <c r="R42" s="329">
        <v>13</v>
      </c>
      <c r="S42" s="351">
        <f t="shared" si="6"/>
        <v>1</v>
      </c>
      <c r="T42" s="351">
        <f t="shared" si="6"/>
        <v>1</v>
      </c>
      <c r="U42" s="331">
        <f t="shared" si="1"/>
        <v>5.5555555555555554</v>
      </c>
      <c r="V42" s="331">
        <f t="shared" si="1"/>
        <v>7.6923076923076925</v>
      </c>
    </row>
    <row r="43" spans="1:22" x14ac:dyDescent="0.2">
      <c r="A43" s="353" t="s">
        <v>32</v>
      </c>
      <c r="B43" s="353" t="s">
        <v>18</v>
      </c>
      <c r="C43" s="353" t="s">
        <v>225</v>
      </c>
      <c r="D43" s="326" t="s">
        <v>113</v>
      </c>
      <c r="E43" s="328">
        <v>14</v>
      </c>
      <c r="F43" s="328">
        <v>11</v>
      </c>
      <c r="G43" s="328">
        <v>14</v>
      </c>
      <c r="H43" s="328">
        <v>14</v>
      </c>
      <c r="I43" s="328">
        <v>1</v>
      </c>
      <c r="J43" s="328">
        <v>1</v>
      </c>
      <c r="K43" s="328">
        <v>0</v>
      </c>
      <c r="L43" s="328">
        <v>0</v>
      </c>
      <c r="M43" s="328">
        <v>0</v>
      </c>
      <c r="N43" s="328">
        <v>0</v>
      </c>
      <c r="O43" s="328">
        <v>0</v>
      </c>
      <c r="P43" s="328">
        <v>0</v>
      </c>
      <c r="Q43" s="329">
        <v>29</v>
      </c>
      <c r="R43" s="329">
        <v>26</v>
      </c>
      <c r="S43" s="351">
        <f t="shared" si="6"/>
        <v>1</v>
      </c>
      <c r="T43" s="351">
        <f t="shared" si="6"/>
        <v>1</v>
      </c>
      <c r="U43" s="331">
        <f t="shared" si="1"/>
        <v>3.4482758620689653</v>
      </c>
      <c r="V43" s="331">
        <f t="shared" si="1"/>
        <v>3.8461538461538463</v>
      </c>
    </row>
    <row r="44" spans="1:22" x14ac:dyDescent="0.2">
      <c r="A44" s="353" t="s">
        <v>32</v>
      </c>
      <c r="B44" s="353" t="s">
        <v>18</v>
      </c>
      <c r="C44" s="353" t="s">
        <v>225</v>
      </c>
      <c r="D44" s="326" t="s">
        <v>378</v>
      </c>
      <c r="E44" s="328">
        <v>34</v>
      </c>
      <c r="F44" s="328">
        <v>32</v>
      </c>
      <c r="G44" s="328">
        <v>18</v>
      </c>
      <c r="H44" s="328">
        <v>16</v>
      </c>
      <c r="I44" s="328">
        <v>1</v>
      </c>
      <c r="J44" s="328">
        <v>0</v>
      </c>
      <c r="K44" s="328">
        <v>0</v>
      </c>
      <c r="L44" s="328">
        <v>0</v>
      </c>
      <c r="M44" s="328">
        <v>0</v>
      </c>
      <c r="N44" s="328">
        <v>0</v>
      </c>
      <c r="O44" s="328">
        <v>0</v>
      </c>
      <c r="P44" s="328">
        <v>0</v>
      </c>
      <c r="Q44" s="329">
        <v>53</v>
      </c>
      <c r="R44" s="329">
        <v>48</v>
      </c>
      <c r="S44" s="351">
        <f t="shared" si="6"/>
        <v>1</v>
      </c>
      <c r="T44" s="351">
        <f t="shared" si="6"/>
        <v>0</v>
      </c>
      <c r="U44" s="331">
        <f t="shared" si="1"/>
        <v>1.8867924528301887</v>
      </c>
      <c r="V44" s="331">
        <f t="shared" si="1"/>
        <v>0</v>
      </c>
    </row>
    <row r="45" spans="1:22" ht="38.25" x14ac:dyDescent="0.2">
      <c r="A45" s="353" t="s">
        <v>32</v>
      </c>
      <c r="B45" s="353" t="s">
        <v>18</v>
      </c>
      <c r="C45" s="353" t="s">
        <v>225</v>
      </c>
      <c r="D45" s="327" t="s">
        <v>380</v>
      </c>
      <c r="E45" s="328">
        <v>0</v>
      </c>
      <c r="F45" s="328">
        <v>0</v>
      </c>
      <c r="G45" s="328">
        <v>5</v>
      </c>
      <c r="H45" s="328">
        <v>5</v>
      </c>
      <c r="I45" s="328">
        <v>0</v>
      </c>
      <c r="J45" s="328">
        <v>0</v>
      </c>
      <c r="K45" s="328">
        <v>0</v>
      </c>
      <c r="L45" s="328">
        <v>0</v>
      </c>
      <c r="M45" s="328">
        <v>0</v>
      </c>
      <c r="N45" s="328">
        <v>0</v>
      </c>
      <c r="O45" s="328">
        <v>0</v>
      </c>
      <c r="P45" s="328">
        <v>0</v>
      </c>
      <c r="Q45" s="329">
        <v>5</v>
      </c>
      <c r="R45" s="329">
        <v>5</v>
      </c>
      <c r="S45" s="351">
        <f t="shared" si="6"/>
        <v>0</v>
      </c>
      <c r="T45" s="351">
        <f t="shared" si="6"/>
        <v>0</v>
      </c>
      <c r="U45" s="331">
        <f t="shared" si="1"/>
        <v>0</v>
      </c>
      <c r="V45" s="331">
        <f t="shared" si="1"/>
        <v>0</v>
      </c>
    </row>
    <row r="46" spans="1:22" ht="25.5" x14ac:dyDescent="0.2">
      <c r="A46" s="353" t="s">
        <v>32</v>
      </c>
      <c r="B46" s="353" t="s">
        <v>18</v>
      </c>
      <c r="C46" s="353" t="s">
        <v>225</v>
      </c>
      <c r="D46" s="327" t="s">
        <v>112</v>
      </c>
      <c r="E46" s="328">
        <v>0</v>
      </c>
      <c r="F46" s="328">
        <v>0</v>
      </c>
      <c r="G46" s="328">
        <v>3</v>
      </c>
      <c r="H46" s="328">
        <v>2</v>
      </c>
      <c r="I46" s="328">
        <v>0</v>
      </c>
      <c r="J46" s="328">
        <v>0</v>
      </c>
      <c r="K46" s="328">
        <v>0</v>
      </c>
      <c r="L46" s="328">
        <v>0</v>
      </c>
      <c r="M46" s="328">
        <v>0</v>
      </c>
      <c r="N46" s="328">
        <v>0</v>
      </c>
      <c r="O46" s="328">
        <v>0</v>
      </c>
      <c r="P46" s="328">
        <v>0</v>
      </c>
      <c r="Q46" s="329">
        <v>3</v>
      </c>
      <c r="R46" s="329">
        <v>2</v>
      </c>
      <c r="S46" s="351">
        <f t="shared" si="6"/>
        <v>0</v>
      </c>
      <c r="T46" s="351">
        <f t="shared" si="6"/>
        <v>0</v>
      </c>
      <c r="U46" s="331">
        <f t="shared" si="1"/>
        <v>0</v>
      </c>
      <c r="V46" s="331">
        <f t="shared" si="1"/>
        <v>0</v>
      </c>
    </row>
    <row r="47" spans="1:22" ht="25.5" x14ac:dyDescent="0.2">
      <c r="A47" s="353" t="s">
        <v>32</v>
      </c>
      <c r="B47" s="353" t="s">
        <v>18</v>
      </c>
      <c r="C47" s="353" t="s">
        <v>225</v>
      </c>
      <c r="D47" s="327" t="s">
        <v>406</v>
      </c>
      <c r="E47" s="328">
        <v>0</v>
      </c>
      <c r="F47" s="328">
        <v>0</v>
      </c>
      <c r="G47" s="328">
        <v>1</v>
      </c>
      <c r="H47" s="328">
        <v>1</v>
      </c>
      <c r="I47" s="328">
        <v>0</v>
      </c>
      <c r="J47" s="328">
        <v>0</v>
      </c>
      <c r="K47" s="328">
        <v>0</v>
      </c>
      <c r="L47" s="328">
        <v>0</v>
      </c>
      <c r="M47" s="328">
        <v>0</v>
      </c>
      <c r="N47" s="328">
        <v>0</v>
      </c>
      <c r="O47" s="328">
        <v>0</v>
      </c>
      <c r="P47" s="328">
        <v>0</v>
      </c>
      <c r="Q47" s="329">
        <v>1</v>
      </c>
      <c r="R47" s="329">
        <v>1</v>
      </c>
      <c r="S47" s="351">
        <f t="shared" si="6"/>
        <v>0</v>
      </c>
      <c r="T47" s="351">
        <f t="shared" si="6"/>
        <v>0</v>
      </c>
      <c r="U47" s="331">
        <f t="shared" si="1"/>
        <v>0</v>
      </c>
      <c r="V47" s="331">
        <f t="shared" si="1"/>
        <v>0</v>
      </c>
    </row>
    <row r="48" spans="1:22" ht="25.5" x14ac:dyDescent="0.2">
      <c r="A48" s="353" t="s">
        <v>32</v>
      </c>
      <c r="B48" s="353" t="s">
        <v>18</v>
      </c>
      <c r="C48" s="353" t="s">
        <v>225</v>
      </c>
      <c r="D48" s="327" t="s">
        <v>382</v>
      </c>
      <c r="E48" s="328">
        <v>0</v>
      </c>
      <c r="F48" s="328">
        <v>0</v>
      </c>
      <c r="G48" s="328">
        <v>3</v>
      </c>
      <c r="H48" s="328">
        <v>3</v>
      </c>
      <c r="I48" s="328">
        <v>0</v>
      </c>
      <c r="J48" s="328">
        <v>0</v>
      </c>
      <c r="K48" s="328">
        <v>0</v>
      </c>
      <c r="L48" s="328">
        <v>0</v>
      </c>
      <c r="M48" s="328">
        <v>0</v>
      </c>
      <c r="N48" s="328">
        <v>0</v>
      </c>
      <c r="O48" s="328">
        <v>0</v>
      </c>
      <c r="P48" s="328">
        <v>0</v>
      </c>
      <c r="Q48" s="329">
        <v>3</v>
      </c>
      <c r="R48" s="329">
        <v>3</v>
      </c>
      <c r="S48" s="351">
        <f t="shared" si="6"/>
        <v>0</v>
      </c>
      <c r="T48" s="351">
        <f t="shared" si="6"/>
        <v>0</v>
      </c>
      <c r="U48" s="331">
        <f t="shared" si="1"/>
        <v>0</v>
      </c>
      <c r="V48" s="331">
        <f t="shared" si="1"/>
        <v>0</v>
      </c>
    </row>
    <row r="49" spans="1:22" ht="26.25" customHeight="1" x14ac:dyDescent="0.2">
      <c r="A49" s="353" t="s">
        <v>32</v>
      </c>
      <c r="B49" s="353" t="s">
        <v>18</v>
      </c>
      <c r="C49" s="353" t="s">
        <v>225</v>
      </c>
      <c r="D49" s="327" t="s">
        <v>383</v>
      </c>
      <c r="E49" s="328">
        <v>0</v>
      </c>
      <c r="F49" s="328">
        <v>0</v>
      </c>
      <c r="G49" s="328">
        <v>1</v>
      </c>
      <c r="H49" s="328">
        <v>1</v>
      </c>
      <c r="I49" s="328">
        <v>0</v>
      </c>
      <c r="J49" s="328">
        <v>0</v>
      </c>
      <c r="K49" s="328">
        <v>0</v>
      </c>
      <c r="L49" s="328">
        <v>0</v>
      </c>
      <c r="M49" s="328">
        <v>0</v>
      </c>
      <c r="N49" s="328">
        <v>0</v>
      </c>
      <c r="O49" s="328">
        <v>0</v>
      </c>
      <c r="P49" s="328">
        <v>0</v>
      </c>
      <c r="Q49" s="329">
        <v>1</v>
      </c>
      <c r="R49" s="329">
        <v>1</v>
      </c>
      <c r="S49" s="351">
        <f t="shared" si="6"/>
        <v>0</v>
      </c>
      <c r="T49" s="351">
        <f t="shared" si="6"/>
        <v>0</v>
      </c>
      <c r="U49" s="331">
        <f t="shared" si="1"/>
        <v>0</v>
      </c>
      <c r="V49" s="331">
        <f t="shared" si="1"/>
        <v>0</v>
      </c>
    </row>
    <row r="50" spans="1:22" ht="25.5" x14ac:dyDescent="0.2">
      <c r="A50" s="353" t="s">
        <v>32</v>
      </c>
      <c r="B50" s="353" t="s">
        <v>18</v>
      </c>
      <c r="C50" s="353" t="s">
        <v>225</v>
      </c>
      <c r="D50" s="327" t="s">
        <v>384</v>
      </c>
      <c r="E50" s="328">
        <v>2</v>
      </c>
      <c r="F50" s="328">
        <v>2</v>
      </c>
      <c r="G50" s="328">
        <v>4</v>
      </c>
      <c r="H50" s="328">
        <v>4</v>
      </c>
      <c r="I50" s="328">
        <v>0</v>
      </c>
      <c r="J50" s="328">
        <v>0</v>
      </c>
      <c r="K50" s="328">
        <v>0</v>
      </c>
      <c r="L50" s="328">
        <v>0</v>
      </c>
      <c r="M50" s="328">
        <v>0</v>
      </c>
      <c r="N50" s="328">
        <v>0</v>
      </c>
      <c r="O50" s="328">
        <v>0</v>
      </c>
      <c r="P50" s="328">
        <v>0</v>
      </c>
      <c r="Q50" s="329">
        <v>6</v>
      </c>
      <c r="R50" s="329">
        <v>6</v>
      </c>
      <c r="S50" s="351">
        <f t="shared" si="6"/>
        <v>0</v>
      </c>
      <c r="T50" s="351">
        <f t="shared" si="6"/>
        <v>0</v>
      </c>
      <c r="U50" s="331">
        <f t="shared" si="1"/>
        <v>0</v>
      </c>
      <c r="V50" s="331">
        <f t="shared" si="1"/>
        <v>0</v>
      </c>
    </row>
    <row r="51" spans="1:22" ht="25.5" x14ac:dyDescent="0.2">
      <c r="A51" s="353" t="s">
        <v>32</v>
      </c>
      <c r="B51" s="353" t="s">
        <v>18</v>
      </c>
      <c r="C51" s="353" t="s">
        <v>225</v>
      </c>
      <c r="D51" s="327" t="s">
        <v>407</v>
      </c>
      <c r="E51" s="328">
        <v>0</v>
      </c>
      <c r="F51" s="328">
        <v>0</v>
      </c>
      <c r="G51" s="328">
        <v>4</v>
      </c>
      <c r="H51" s="328">
        <v>3</v>
      </c>
      <c r="I51" s="328">
        <v>0</v>
      </c>
      <c r="J51" s="328">
        <v>0</v>
      </c>
      <c r="K51" s="328">
        <v>0</v>
      </c>
      <c r="L51" s="328">
        <v>0</v>
      </c>
      <c r="M51" s="328">
        <v>0</v>
      </c>
      <c r="N51" s="328">
        <v>0</v>
      </c>
      <c r="O51" s="328">
        <v>0</v>
      </c>
      <c r="P51" s="328">
        <v>0</v>
      </c>
      <c r="Q51" s="329">
        <v>4</v>
      </c>
      <c r="R51" s="329">
        <v>3</v>
      </c>
      <c r="S51" s="351">
        <f t="shared" si="6"/>
        <v>0</v>
      </c>
      <c r="T51" s="351">
        <f t="shared" si="6"/>
        <v>0</v>
      </c>
      <c r="U51" s="331">
        <f t="shared" si="1"/>
        <v>0</v>
      </c>
      <c r="V51" s="331">
        <f t="shared" si="1"/>
        <v>0</v>
      </c>
    </row>
    <row r="52" spans="1:22" ht="25.5" x14ac:dyDescent="0.2">
      <c r="A52" s="353" t="s">
        <v>32</v>
      </c>
      <c r="B52" s="353" t="s">
        <v>18</v>
      </c>
      <c r="C52" s="353" t="s">
        <v>225</v>
      </c>
      <c r="D52" s="327" t="s">
        <v>386</v>
      </c>
      <c r="E52" s="328">
        <v>1</v>
      </c>
      <c r="F52" s="328">
        <v>1</v>
      </c>
      <c r="G52" s="328">
        <v>0</v>
      </c>
      <c r="H52" s="328">
        <v>0</v>
      </c>
      <c r="I52" s="328">
        <v>0</v>
      </c>
      <c r="J52" s="328">
        <v>0</v>
      </c>
      <c r="K52" s="328">
        <v>0</v>
      </c>
      <c r="L52" s="328">
        <v>0</v>
      </c>
      <c r="M52" s="328">
        <v>0</v>
      </c>
      <c r="N52" s="328">
        <v>0</v>
      </c>
      <c r="O52" s="328">
        <v>0</v>
      </c>
      <c r="P52" s="328">
        <v>0</v>
      </c>
      <c r="Q52" s="329">
        <v>1</v>
      </c>
      <c r="R52" s="329">
        <v>1</v>
      </c>
      <c r="S52" s="351">
        <f t="shared" si="6"/>
        <v>0</v>
      </c>
      <c r="T52" s="351">
        <f t="shared" si="6"/>
        <v>0</v>
      </c>
      <c r="U52" s="331">
        <f t="shared" si="1"/>
        <v>0</v>
      </c>
      <c r="V52" s="331">
        <f t="shared" si="1"/>
        <v>0</v>
      </c>
    </row>
    <row r="53" spans="1:22" ht="26.25" customHeight="1" x14ac:dyDescent="0.2">
      <c r="A53" s="353" t="s">
        <v>32</v>
      </c>
      <c r="B53" s="353" t="s">
        <v>18</v>
      </c>
      <c r="C53" s="353" t="s">
        <v>225</v>
      </c>
      <c r="D53" s="327" t="s">
        <v>389</v>
      </c>
      <c r="E53" s="328">
        <v>5</v>
      </c>
      <c r="F53" s="328">
        <v>5</v>
      </c>
      <c r="G53" s="328">
        <v>0</v>
      </c>
      <c r="H53" s="328">
        <v>0</v>
      </c>
      <c r="I53" s="328">
        <v>0</v>
      </c>
      <c r="J53" s="328">
        <v>0</v>
      </c>
      <c r="K53" s="328">
        <v>0</v>
      </c>
      <c r="L53" s="328">
        <v>0</v>
      </c>
      <c r="M53" s="328">
        <v>0</v>
      </c>
      <c r="N53" s="328">
        <v>0</v>
      </c>
      <c r="O53" s="328">
        <v>0</v>
      </c>
      <c r="P53" s="328">
        <v>0</v>
      </c>
      <c r="Q53" s="329">
        <v>5</v>
      </c>
      <c r="R53" s="329">
        <v>5</v>
      </c>
      <c r="S53" s="351">
        <f t="shared" si="6"/>
        <v>0</v>
      </c>
      <c r="T53" s="351">
        <f t="shared" si="6"/>
        <v>0</v>
      </c>
      <c r="U53" s="331">
        <f t="shared" si="1"/>
        <v>0</v>
      </c>
      <c r="V53" s="331">
        <f t="shared" si="1"/>
        <v>0</v>
      </c>
    </row>
    <row r="54" spans="1:22" ht="25.5" x14ac:dyDescent="0.2">
      <c r="A54" s="353" t="s">
        <v>32</v>
      </c>
      <c r="B54" s="353" t="s">
        <v>18</v>
      </c>
      <c r="C54" s="353" t="s">
        <v>225</v>
      </c>
      <c r="D54" s="327" t="s">
        <v>390</v>
      </c>
      <c r="E54" s="328">
        <v>0</v>
      </c>
      <c r="F54" s="328">
        <v>0</v>
      </c>
      <c r="G54" s="328">
        <v>1</v>
      </c>
      <c r="H54" s="328">
        <v>1</v>
      </c>
      <c r="I54" s="328">
        <v>0</v>
      </c>
      <c r="J54" s="328">
        <v>0</v>
      </c>
      <c r="K54" s="328">
        <v>0</v>
      </c>
      <c r="L54" s="328">
        <v>0</v>
      </c>
      <c r="M54" s="328">
        <v>0</v>
      </c>
      <c r="N54" s="328">
        <v>0</v>
      </c>
      <c r="O54" s="328">
        <v>0</v>
      </c>
      <c r="P54" s="328">
        <v>0</v>
      </c>
      <c r="Q54" s="329">
        <v>1</v>
      </c>
      <c r="R54" s="329">
        <v>1</v>
      </c>
      <c r="S54" s="351">
        <f t="shared" si="6"/>
        <v>0</v>
      </c>
      <c r="T54" s="351">
        <f t="shared" si="6"/>
        <v>0</v>
      </c>
      <c r="U54" s="331">
        <f t="shared" si="1"/>
        <v>0</v>
      </c>
      <c r="V54" s="331">
        <f t="shared" si="1"/>
        <v>0</v>
      </c>
    </row>
    <row r="55" spans="1:22" ht="25.5" x14ac:dyDescent="0.2">
      <c r="A55" s="353" t="s">
        <v>32</v>
      </c>
      <c r="B55" s="353" t="s">
        <v>18</v>
      </c>
      <c r="C55" s="353" t="s">
        <v>225</v>
      </c>
      <c r="D55" s="327" t="s">
        <v>391</v>
      </c>
      <c r="E55" s="328">
        <v>0</v>
      </c>
      <c r="F55" s="328">
        <v>0</v>
      </c>
      <c r="G55" s="328">
        <v>2</v>
      </c>
      <c r="H55" s="328">
        <v>2</v>
      </c>
      <c r="I55" s="328">
        <v>0</v>
      </c>
      <c r="J55" s="328">
        <v>0</v>
      </c>
      <c r="K55" s="328">
        <v>0</v>
      </c>
      <c r="L55" s="328">
        <v>0</v>
      </c>
      <c r="M55" s="328">
        <v>0</v>
      </c>
      <c r="N55" s="328">
        <v>0</v>
      </c>
      <c r="O55" s="328">
        <v>0</v>
      </c>
      <c r="P55" s="328">
        <v>0</v>
      </c>
      <c r="Q55" s="329">
        <v>2</v>
      </c>
      <c r="R55" s="329">
        <v>2</v>
      </c>
      <c r="S55" s="351">
        <f t="shared" si="6"/>
        <v>0</v>
      </c>
      <c r="T55" s="351">
        <f t="shared" si="6"/>
        <v>0</v>
      </c>
      <c r="U55" s="331">
        <f t="shared" si="1"/>
        <v>0</v>
      </c>
      <c r="V55" s="331">
        <f t="shared" si="1"/>
        <v>0</v>
      </c>
    </row>
    <row r="56" spans="1:22" ht="38.25" x14ac:dyDescent="0.2">
      <c r="A56" s="353" t="s">
        <v>32</v>
      </c>
      <c r="B56" s="353" t="s">
        <v>18</v>
      </c>
      <c r="C56" s="353" t="s">
        <v>225</v>
      </c>
      <c r="D56" s="327" t="s">
        <v>392</v>
      </c>
      <c r="E56" s="328">
        <v>0</v>
      </c>
      <c r="F56" s="328">
        <v>0</v>
      </c>
      <c r="G56" s="328">
        <v>1</v>
      </c>
      <c r="H56" s="328">
        <v>1</v>
      </c>
      <c r="I56" s="328">
        <v>0</v>
      </c>
      <c r="J56" s="328">
        <v>0</v>
      </c>
      <c r="K56" s="328">
        <v>0</v>
      </c>
      <c r="L56" s="328">
        <v>0</v>
      </c>
      <c r="M56" s="328">
        <v>0</v>
      </c>
      <c r="N56" s="328">
        <v>0</v>
      </c>
      <c r="O56" s="328">
        <v>0</v>
      </c>
      <c r="P56" s="328">
        <v>0</v>
      </c>
      <c r="Q56" s="329">
        <v>1</v>
      </c>
      <c r="R56" s="329">
        <v>1</v>
      </c>
      <c r="S56" s="351">
        <f t="shared" si="6"/>
        <v>0</v>
      </c>
      <c r="T56" s="351">
        <f t="shared" si="6"/>
        <v>0</v>
      </c>
      <c r="U56" s="331">
        <f t="shared" si="1"/>
        <v>0</v>
      </c>
      <c r="V56" s="331">
        <f t="shared" si="1"/>
        <v>0</v>
      </c>
    </row>
    <row r="57" spans="1:22" x14ac:dyDescent="0.2">
      <c r="A57" s="353" t="s">
        <v>32</v>
      </c>
      <c r="B57" s="353" t="s">
        <v>18</v>
      </c>
      <c r="C57" s="353" t="s">
        <v>225</v>
      </c>
      <c r="D57" s="326" t="s">
        <v>396</v>
      </c>
      <c r="E57" s="328">
        <v>0</v>
      </c>
      <c r="F57" s="328">
        <v>0</v>
      </c>
      <c r="G57" s="328">
        <v>6</v>
      </c>
      <c r="H57" s="328">
        <v>6</v>
      </c>
      <c r="I57" s="328">
        <v>0</v>
      </c>
      <c r="J57" s="328">
        <v>0</v>
      </c>
      <c r="K57" s="328">
        <v>0</v>
      </c>
      <c r="L57" s="328">
        <v>0</v>
      </c>
      <c r="M57" s="328">
        <v>0</v>
      </c>
      <c r="N57" s="328">
        <v>0</v>
      </c>
      <c r="O57" s="328">
        <v>0</v>
      </c>
      <c r="P57" s="328">
        <v>0</v>
      </c>
      <c r="Q57" s="329">
        <v>6</v>
      </c>
      <c r="R57" s="329">
        <v>6</v>
      </c>
      <c r="S57" s="351">
        <f t="shared" si="6"/>
        <v>0</v>
      </c>
      <c r="T57" s="351">
        <f t="shared" si="6"/>
        <v>0</v>
      </c>
      <c r="U57" s="331">
        <f t="shared" si="1"/>
        <v>0</v>
      </c>
      <c r="V57" s="331">
        <f t="shared" si="1"/>
        <v>0</v>
      </c>
    </row>
    <row r="58" spans="1:22" ht="25.5" x14ac:dyDescent="0.2">
      <c r="A58" s="353" t="s">
        <v>32</v>
      </c>
      <c r="B58" s="353" t="s">
        <v>18</v>
      </c>
      <c r="C58" s="353" t="s">
        <v>225</v>
      </c>
      <c r="D58" s="327" t="s">
        <v>397</v>
      </c>
      <c r="E58" s="328">
        <v>0</v>
      </c>
      <c r="F58" s="328">
        <v>0</v>
      </c>
      <c r="G58" s="328">
        <v>1</v>
      </c>
      <c r="H58" s="328">
        <v>1</v>
      </c>
      <c r="I58" s="328">
        <v>0</v>
      </c>
      <c r="J58" s="328">
        <v>0</v>
      </c>
      <c r="K58" s="328">
        <v>0</v>
      </c>
      <c r="L58" s="328">
        <v>0</v>
      </c>
      <c r="M58" s="328">
        <v>0</v>
      </c>
      <c r="N58" s="328">
        <v>0</v>
      </c>
      <c r="O58" s="328">
        <v>0</v>
      </c>
      <c r="P58" s="328">
        <v>0</v>
      </c>
      <c r="Q58" s="329">
        <v>1</v>
      </c>
      <c r="R58" s="329">
        <v>1</v>
      </c>
      <c r="S58" s="351">
        <f t="shared" si="6"/>
        <v>0</v>
      </c>
      <c r="T58" s="351">
        <f t="shared" si="6"/>
        <v>0</v>
      </c>
      <c r="U58" s="331">
        <f t="shared" si="1"/>
        <v>0</v>
      </c>
      <c r="V58" s="331">
        <f t="shared" si="1"/>
        <v>0</v>
      </c>
    </row>
    <row r="59" spans="1:22" x14ac:dyDescent="0.2">
      <c r="A59" s="439" t="s">
        <v>408</v>
      </c>
      <c r="B59" s="440"/>
      <c r="C59" s="440"/>
      <c r="D59" s="441"/>
      <c r="E59" s="332">
        <f>SUM(E38:E58)</f>
        <v>121</v>
      </c>
      <c r="F59" s="332">
        <f t="shared" ref="F59:T59" si="7">SUM(F38:F58)</f>
        <v>106</v>
      </c>
      <c r="G59" s="332">
        <f t="shared" si="7"/>
        <v>122</v>
      </c>
      <c r="H59" s="332">
        <f t="shared" si="7"/>
        <v>109</v>
      </c>
      <c r="I59" s="332">
        <f t="shared" si="7"/>
        <v>5</v>
      </c>
      <c r="J59" s="332">
        <f t="shared" si="7"/>
        <v>3</v>
      </c>
      <c r="K59" s="332">
        <f t="shared" si="7"/>
        <v>0</v>
      </c>
      <c r="L59" s="332">
        <f t="shared" si="7"/>
        <v>0</v>
      </c>
      <c r="M59" s="332">
        <f t="shared" si="7"/>
        <v>0</v>
      </c>
      <c r="N59" s="332">
        <f t="shared" si="7"/>
        <v>0</v>
      </c>
      <c r="O59" s="332">
        <f t="shared" si="7"/>
        <v>0</v>
      </c>
      <c r="P59" s="332">
        <f t="shared" si="7"/>
        <v>0</v>
      </c>
      <c r="Q59" s="332">
        <f t="shared" si="7"/>
        <v>248</v>
      </c>
      <c r="R59" s="332">
        <f t="shared" si="7"/>
        <v>218</v>
      </c>
      <c r="S59" s="332">
        <f t="shared" si="7"/>
        <v>5</v>
      </c>
      <c r="T59" s="332">
        <f t="shared" si="7"/>
        <v>3</v>
      </c>
      <c r="U59" s="334">
        <f t="shared" si="1"/>
        <v>2.0161290322580645</v>
      </c>
      <c r="V59" s="334">
        <f t="shared" si="1"/>
        <v>1.3761467889908259</v>
      </c>
    </row>
    <row r="60" spans="1:22" x14ac:dyDescent="0.2">
      <c r="A60" s="353" t="s">
        <v>32</v>
      </c>
      <c r="B60" s="353" t="s">
        <v>18</v>
      </c>
      <c r="C60" s="353" t="s">
        <v>79</v>
      </c>
      <c r="D60" s="326" t="s">
        <v>111</v>
      </c>
      <c r="E60" s="328">
        <v>5</v>
      </c>
      <c r="F60" s="328">
        <v>5</v>
      </c>
      <c r="G60" s="328">
        <v>1</v>
      </c>
      <c r="H60" s="328">
        <v>1</v>
      </c>
      <c r="I60" s="328">
        <v>0</v>
      </c>
      <c r="J60" s="328">
        <v>0</v>
      </c>
      <c r="K60" s="328">
        <v>0</v>
      </c>
      <c r="L60" s="328">
        <v>0</v>
      </c>
      <c r="M60" s="328">
        <v>1</v>
      </c>
      <c r="N60" s="328">
        <v>0</v>
      </c>
      <c r="O60" s="328">
        <v>0</v>
      </c>
      <c r="P60" s="328">
        <v>0</v>
      </c>
      <c r="Q60" s="329">
        <v>7</v>
      </c>
      <c r="R60" s="329">
        <v>6</v>
      </c>
      <c r="S60" s="351">
        <f t="shared" ref="S60:T65" si="8">K60+M60</f>
        <v>1</v>
      </c>
      <c r="T60" s="351">
        <f t="shared" si="8"/>
        <v>0</v>
      </c>
      <c r="U60" s="331">
        <f t="shared" si="1"/>
        <v>14.285714285714285</v>
      </c>
      <c r="V60" s="331">
        <f t="shared" si="1"/>
        <v>0</v>
      </c>
    </row>
    <row r="61" spans="1:22" x14ac:dyDescent="0.2">
      <c r="A61" s="353" t="s">
        <v>32</v>
      </c>
      <c r="B61" s="353" t="s">
        <v>18</v>
      </c>
      <c r="C61" s="353" t="s">
        <v>79</v>
      </c>
      <c r="D61" s="326" t="s">
        <v>403</v>
      </c>
      <c r="E61" s="328">
        <v>39</v>
      </c>
      <c r="F61" s="328">
        <v>39</v>
      </c>
      <c r="G61" s="328">
        <v>23</v>
      </c>
      <c r="H61" s="328">
        <v>22</v>
      </c>
      <c r="I61" s="328">
        <v>1</v>
      </c>
      <c r="J61" s="328">
        <v>1</v>
      </c>
      <c r="K61" s="328">
        <v>0</v>
      </c>
      <c r="L61" s="328">
        <v>0</v>
      </c>
      <c r="M61" s="328">
        <v>0</v>
      </c>
      <c r="N61" s="328">
        <v>0</v>
      </c>
      <c r="O61" s="328">
        <v>0</v>
      </c>
      <c r="P61" s="328">
        <v>0</v>
      </c>
      <c r="Q61" s="329">
        <v>63</v>
      </c>
      <c r="R61" s="329">
        <v>62</v>
      </c>
      <c r="S61" s="351">
        <f t="shared" si="8"/>
        <v>0</v>
      </c>
      <c r="T61" s="351">
        <f t="shared" si="8"/>
        <v>0</v>
      </c>
      <c r="U61" s="331">
        <f t="shared" si="1"/>
        <v>0</v>
      </c>
      <c r="V61" s="331">
        <f t="shared" si="1"/>
        <v>0</v>
      </c>
    </row>
    <row r="62" spans="1:22" x14ac:dyDescent="0.2">
      <c r="A62" s="353" t="s">
        <v>32</v>
      </c>
      <c r="B62" s="353" t="s">
        <v>18</v>
      </c>
      <c r="C62" s="353" t="s">
        <v>79</v>
      </c>
      <c r="D62" s="326" t="s">
        <v>404</v>
      </c>
      <c r="E62" s="328">
        <v>0</v>
      </c>
      <c r="F62" s="328">
        <v>0</v>
      </c>
      <c r="G62" s="328">
        <v>11</v>
      </c>
      <c r="H62" s="328">
        <v>11</v>
      </c>
      <c r="I62" s="328">
        <v>1</v>
      </c>
      <c r="J62" s="328">
        <v>1</v>
      </c>
      <c r="K62" s="328">
        <v>0</v>
      </c>
      <c r="L62" s="328">
        <v>0</v>
      </c>
      <c r="M62" s="328">
        <v>0</v>
      </c>
      <c r="N62" s="328">
        <v>0</v>
      </c>
      <c r="O62" s="328">
        <v>0</v>
      </c>
      <c r="P62" s="328">
        <v>0</v>
      </c>
      <c r="Q62" s="329">
        <v>12</v>
      </c>
      <c r="R62" s="329">
        <v>12</v>
      </c>
      <c r="S62" s="351">
        <f t="shared" si="8"/>
        <v>0</v>
      </c>
      <c r="T62" s="351">
        <f t="shared" si="8"/>
        <v>0</v>
      </c>
      <c r="U62" s="331">
        <f t="shared" si="1"/>
        <v>0</v>
      </c>
      <c r="V62" s="331">
        <f t="shared" si="1"/>
        <v>0</v>
      </c>
    </row>
    <row r="63" spans="1:22" x14ac:dyDescent="0.2">
      <c r="A63" s="353" t="s">
        <v>32</v>
      </c>
      <c r="B63" s="353" t="s">
        <v>18</v>
      </c>
      <c r="C63" s="353" t="s">
        <v>79</v>
      </c>
      <c r="D63" s="326" t="s">
        <v>405</v>
      </c>
      <c r="E63" s="328">
        <v>14</v>
      </c>
      <c r="F63" s="328">
        <v>12</v>
      </c>
      <c r="G63" s="328">
        <v>6</v>
      </c>
      <c r="H63" s="328">
        <v>5</v>
      </c>
      <c r="I63" s="328">
        <v>0</v>
      </c>
      <c r="J63" s="328">
        <v>0</v>
      </c>
      <c r="K63" s="328">
        <v>0</v>
      </c>
      <c r="L63" s="328">
        <v>0</v>
      </c>
      <c r="M63" s="328">
        <v>0</v>
      </c>
      <c r="N63" s="328">
        <v>0</v>
      </c>
      <c r="O63" s="328">
        <v>0</v>
      </c>
      <c r="P63" s="328">
        <v>0</v>
      </c>
      <c r="Q63" s="329">
        <v>20</v>
      </c>
      <c r="R63" s="329">
        <v>17</v>
      </c>
      <c r="S63" s="351">
        <f t="shared" si="8"/>
        <v>0</v>
      </c>
      <c r="T63" s="351">
        <f t="shared" si="8"/>
        <v>0</v>
      </c>
      <c r="U63" s="331">
        <f t="shared" si="1"/>
        <v>0</v>
      </c>
      <c r="V63" s="331">
        <f t="shared" si="1"/>
        <v>0</v>
      </c>
    </row>
    <row r="64" spans="1:22" x14ac:dyDescent="0.2">
      <c r="A64" s="353" t="s">
        <v>32</v>
      </c>
      <c r="B64" s="353" t="s">
        <v>18</v>
      </c>
      <c r="C64" s="353" t="s">
        <v>79</v>
      </c>
      <c r="D64" s="326" t="s">
        <v>113</v>
      </c>
      <c r="E64" s="328">
        <v>11</v>
      </c>
      <c r="F64" s="328">
        <v>8</v>
      </c>
      <c r="G64" s="328">
        <v>6</v>
      </c>
      <c r="H64" s="328">
        <v>6</v>
      </c>
      <c r="I64" s="328">
        <v>1</v>
      </c>
      <c r="J64" s="328">
        <v>1</v>
      </c>
      <c r="K64" s="328">
        <v>1</v>
      </c>
      <c r="L64" s="328">
        <v>1</v>
      </c>
      <c r="M64" s="328">
        <v>0</v>
      </c>
      <c r="N64" s="328">
        <v>0</v>
      </c>
      <c r="O64" s="328">
        <v>0</v>
      </c>
      <c r="P64" s="328">
        <v>0</v>
      </c>
      <c r="Q64" s="329">
        <v>19</v>
      </c>
      <c r="R64" s="329">
        <v>16</v>
      </c>
      <c r="S64" s="351">
        <f t="shared" si="8"/>
        <v>1</v>
      </c>
      <c r="T64" s="351">
        <f t="shared" si="8"/>
        <v>1</v>
      </c>
      <c r="U64" s="331">
        <f t="shared" si="1"/>
        <v>5.2631578947368416</v>
      </c>
      <c r="V64" s="331">
        <f t="shared" si="1"/>
        <v>6.25</v>
      </c>
    </row>
    <row r="65" spans="1:22" ht="25.5" x14ac:dyDescent="0.2">
      <c r="A65" s="353" t="s">
        <v>32</v>
      </c>
      <c r="B65" s="353" t="s">
        <v>18</v>
      </c>
      <c r="C65" s="353" t="s">
        <v>79</v>
      </c>
      <c r="D65" s="327" t="s">
        <v>112</v>
      </c>
      <c r="E65" s="328">
        <v>0</v>
      </c>
      <c r="F65" s="328">
        <v>0</v>
      </c>
      <c r="G65" s="328">
        <v>4</v>
      </c>
      <c r="H65" s="328">
        <v>3</v>
      </c>
      <c r="I65" s="328">
        <v>0</v>
      </c>
      <c r="J65" s="328">
        <v>0</v>
      </c>
      <c r="K65" s="328">
        <v>0</v>
      </c>
      <c r="L65" s="328">
        <v>0</v>
      </c>
      <c r="M65" s="328">
        <v>0</v>
      </c>
      <c r="N65" s="328">
        <v>0</v>
      </c>
      <c r="O65" s="328">
        <v>0</v>
      </c>
      <c r="P65" s="328">
        <v>0</v>
      </c>
      <c r="Q65" s="329">
        <v>4</v>
      </c>
      <c r="R65" s="329">
        <v>3</v>
      </c>
      <c r="S65" s="351">
        <f t="shared" si="8"/>
        <v>0</v>
      </c>
      <c r="T65" s="351">
        <f t="shared" si="8"/>
        <v>0</v>
      </c>
      <c r="U65" s="331">
        <f t="shared" si="1"/>
        <v>0</v>
      </c>
      <c r="V65" s="331">
        <f t="shared" si="1"/>
        <v>0</v>
      </c>
    </row>
    <row r="66" spans="1:22" x14ac:dyDescent="0.2">
      <c r="A66" s="439" t="s">
        <v>409</v>
      </c>
      <c r="B66" s="440"/>
      <c r="C66" s="440"/>
      <c r="D66" s="441"/>
      <c r="E66" s="332">
        <f>SUM(E60:E65)</f>
        <v>69</v>
      </c>
      <c r="F66" s="332">
        <f t="shared" ref="F66:T66" si="9">SUM(F60:F65)</f>
        <v>64</v>
      </c>
      <c r="G66" s="332">
        <f t="shared" si="9"/>
        <v>51</v>
      </c>
      <c r="H66" s="332">
        <f t="shared" si="9"/>
        <v>48</v>
      </c>
      <c r="I66" s="332">
        <f t="shared" si="9"/>
        <v>3</v>
      </c>
      <c r="J66" s="332">
        <f t="shared" si="9"/>
        <v>3</v>
      </c>
      <c r="K66" s="332">
        <f t="shared" si="9"/>
        <v>1</v>
      </c>
      <c r="L66" s="332">
        <f t="shared" si="9"/>
        <v>1</v>
      </c>
      <c r="M66" s="332">
        <f t="shared" si="9"/>
        <v>1</v>
      </c>
      <c r="N66" s="332">
        <f t="shared" si="9"/>
        <v>0</v>
      </c>
      <c r="O66" s="332">
        <f t="shared" si="9"/>
        <v>0</v>
      </c>
      <c r="P66" s="332">
        <f t="shared" si="9"/>
        <v>0</v>
      </c>
      <c r="Q66" s="332">
        <f t="shared" si="9"/>
        <v>125</v>
      </c>
      <c r="R66" s="332">
        <f t="shared" si="9"/>
        <v>116</v>
      </c>
      <c r="S66" s="332">
        <f t="shared" si="9"/>
        <v>2</v>
      </c>
      <c r="T66" s="332">
        <f t="shared" si="9"/>
        <v>1</v>
      </c>
      <c r="U66" s="334">
        <f t="shared" si="1"/>
        <v>1.6</v>
      </c>
      <c r="V66" s="334">
        <f t="shared" si="1"/>
        <v>0.86206896551724133</v>
      </c>
    </row>
    <row r="67" spans="1:22" x14ac:dyDescent="0.2">
      <c r="A67" s="442" t="s">
        <v>60</v>
      </c>
      <c r="B67" s="443"/>
      <c r="C67" s="443"/>
      <c r="D67" s="444"/>
      <c r="E67" s="339">
        <f>E59+E66</f>
        <v>190</v>
      </c>
      <c r="F67" s="339">
        <f t="shared" ref="F67:T67" si="10">F59+F66</f>
        <v>170</v>
      </c>
      <c r="G67" s="339">
        <f t="shared" si="10"/>
        <v>173</v>
      </c>
      <c r="H67" s="339">
        <f t="shared" si="10"/>
        <v>157</v>
      </c>
      <c r="I67" s="339">
        <f t="shared" si="10"/>
        <v>8</v>
      </c>
      <c r="J67" s="339">
        <f t="shared" si="10"/>
        <v>6</v>
      </c>
      <c r="K67" s="339">
        <f t="shared" si="10"/>
        <v>1</v>
      </c>
      <c r="L67" s="339">
        <f t="shared" si="10"/>
        <v>1</v>
      </c>
      <c r="M67" s="339">
        <f t="shared" si="10"/>
        <v>1</v>
      </c>
      <c r="N67" s="339">
        <f t="shared" si="10"/>
        <v>0</v>
      </c>
      <c r="O67" s="339">
        <f t="shared" si="10"/>
        <v>0</v>
      </c>
      <c r="P67" s="339">
        <f t="shared" si="10"/>
        <v>0</v>
      </c>
      <c r="Q67" s="339">
        <f t="shared" si="10"/>
        <v>373</v>
      </c>
      <c r="R67" s="339">
        <f t="shared" si="10"/>
        <v>334</v>
      </c>
      <c r="S67" s="339">
        <f t="shared" si="10"/>
        <v>7</v>
      </c>
      <c r="T67" s="339">
        <f t="shared" si="10"/>
        <v>4</v>
      </c>
      <c r="U67" s="341">
        <f t="shared" si="1"/>
        <v>1.8766756032171581</v>
      </c>
      <c r="V67" s="341">
        <f t="shared" si="1"/>
        <v>1.1976047904191618</v>
      </c>
    </row>
    <row r="68" spans="1:22" x14ac:dyDescent="0.2">
      <c r="A68" s="353" t="s">
        <v>32</v>
      </c>
      <c r="B68" s="353" t="s">
        <v>20</v>
      </c>
      <c r="C68" s="353" t="s">
        <v>225</v>
      </c>
      <c r="D68" s="326" t="s">
        <v>111</v>
      </c>
      <c r="E68" s="328">
        <v>0</v>
      </c>
      <c r="F68" s="328">
        <v>0</v>
      </c>
      <c r="G68" s="328">
        <v>2</v>
      </c>
      <c r="H68" s="328">
        <v>2</v>
      </c>
      <c r="I68" s="328">
        <v>1</v>
      </c>
      <c r="J68" s="328">
        <v>1</v>
      </c>
      <c r="K68" s="328">
        <v>0</v>
      </c>
      <c r="L68" s="328">
        <v>0</v>
      </c>
      <c r="M68" s="328">
        <v>0</v>
      </c>
      <c r="N68" s="328">
        <v>0</v>
      </c>
      <c r="O68" s="328">
        <v>0</v>
      </c>
      <c r="P68" s="328">
        <v>0</v>
      </c>
      <c r="Q68" s="329">
        <v>3</v>
      </c>
      <c r="R68" s="329">
        <v>3</v>
      </c>
      <c r="S68" s="335">
        <f t="shared" ref="S68:T72" si="11">K68+M68</f>
        <v>0</v>
      </c>
      <c r="T68" s="335">
        <f t="shared" si="11"/>
        <v>0</v>
      </c>
      <c r="U68" s="336">
        <f t="shared" si="1"/>
        <v>0</v>
      </c>
      <c r="V68" s="336">
        <f t="shared" si="1"/>
        <v>0</v>
      </c>
    </row>
    <row r="69" spans="1:22" x14ac:dyDescent="0.2">
      <c r="A69" s="353" t="s">
        <v>32</v>
      </c>
      <c r="B69" s="353" t="s">
        <v>20</v>
      </c>
      <c r="C69" s="353" t="s">
        <v>225</v>
      </c>
      <c r="D69" s="326" t="s">
        <v>109</v>
      </c>
      <c r="E69" s="328">
        <v>1</v>
      </c>
      <c r="F69" s="328">
        <v>1</v>
      </c>
      <c r="G69" s="328">
        <v>0</v>
      </c>
      <c r="H69" s="328">
        <v>0</v>
      </c>
      <c r="I69" s="328">
        <v>1</v>
      </c>
      <c r="J69" s="328">
        <v>1</v>
      </c>
      <c r="K69" s="328">
        <v>0</v>
      </c>
      <c r="L69" s="328">
        <v>0</v>
      </c>
      <c r="M69" s="328">
        <v>0</v>
      </c>
      <c r="N69" s="328">
        <v>0</v>
      </c>
      <c r="O69" s="328">
        <v>0</v>
      </c>
      <c r="P69" s="328">
        <v>0</v>
      </c>
      <c r="Q69" s="329">
        <v>2</v>
      </c>
      <c r="R69" s="329">
        <v>2</v>
      </c>
      <c r="S69" s="335">
        <f t="shared" si="11"/>
        <v>0</v>
      </c>
      <c r="T69" s="335">
        <f t="shared" si="11"/>
        <v>0</v>
      </c>
      <c r="U69" s="336">
        <f t="shared" ref="U69:V80" si="12">S69/Q69*100</f>
        <v>0</v>
      </c>
      <c r="V69" s="336">
        <f t="shared" si="12"/>
        <v>0</v>
      </c>
    </row>
    <row r="70" spans="1:22" ht="25.5" x14ac:dyDescent="0.2">
      <c r="A70" s="353" t="s">
        <v>32</v>
      </c>
      <c r="B70" s="353" t="s">
        <v>20</v>
      </c>
      <c r="C70" s="353" t="s">
        <v>225</v>
      </c>
      <c r="D70" s="327" t="s">
        <v>110</v>
      </c>
      <c r="E70" s="328">
        <v>2</v>
      </c>
      <c r="F70" s="328">
        <v>2</v>
      </c>
      <c r="G70" s="328">
        <v>0</v>
      </c>
      <c r="H70" s="328">
        <v>0</v>
      </c>
      <c r="I70" s="328">
        <v>1</v>
      </c>
      <c r="J70" s="328">
        <v>1</v>
      </c>
      <c r="K70" s="328">
        <v>1</v>
      </c>
      <c r="L70" s="328">
        <v>0</v>
      </c>
      <c r="M70" s="328">
        <v>0</v>
      </c>
      <c r="N70" s="328">
        <v>0</v>
      </c>
      <c r="O70" s="328">
        <v>0</v>
      </c>
      <c r="P70" s="328">
        <v>0</v>
      </c>
      <c r="Q70" s="329">
        <v>4</v>
      </c>
      <c r="R70" s="329">
        <v>3</v>
      </c>
      <c r="S70" s="351">
        <f t="shared" si="11"/>
        <v>1</v>
      </c>
      <c r="T70" s="351">
        <f t="shared" si="11"/>
        <v>0</v>
      </c>
      <c r="U70" s="331">
        <f t="shared" si="12"/>
        <v>25</v>
      </c>
      <c r="V70" s="331">
        <f t="shared" si="12"/>
        <v>0</v>
      </c>
    </row>
    <row r="71" spans="1:22" x14ac:dyDescent="0.2">
      <c r="A71" s="353" t="s">
        <v>32</v>
      </c>
      <c r="B71" s="353" t="s">
        <v>20</v>
      </c>
      <c r="C71" s="353" t="s">
        <v>225</v>
      </c>
      <c r="D71" s="326" t="s">
        <v>113</v>
      </c>
      <c r="E71" s="328">
        <v>0</v>
      </c>
      <c r="F71" s="328">
        <v>0</v>
      </c>
      <c r="G71" s="328">
        <v>1</v>
      </c>
      <c r="H71" s="328">
        <v>0</v>
      </c>
      <c r="I71" s="328">
        <v>2</v>
      </c>
      <c r="J71" s="328">
        <v>2</v>
      </c>
      <c r="K71" s="328">
        <v>0</v>
      </c>
      <c r="L71" s="328">
        <v>0</v>
      </c>
      <c r="M71" s="328">
        <v>0</v>
      </c>
      <c r="N71" s="328">
        <v>0</v>
      </c>
      <c r="O71" s="328">
        <v>0</v>
      </c>
      <c r="P71" s="328">
        <v>0</v>
      </c>
      <c r="Q71" s="329">
        <v>3</v>
      </c>
      <c r="R71" s="329">
        <v>2</v>
      </c>
      <c r="S71" s="335">
        <f t="shared" si="11"/>
        <v>0</v>
      </c>
      <c r="T71" s="335">
        <f t="shared" si="11"/>
        <v>0</v>
      </c>
      <c r="U71" s="336">
        <f t="shared" si="12"/>
        <v>0</v>
      </c>
      <c r="V71" s="336">
        <f t="shared" si="12"/>
        <v>0</v>
      </c>
    </row>
    <row r="72" spans="1:22" x14ac:dyDescent="0.2">
      <c r="A72" s="353" t="s">
        <v>32</v>
      </c>
      <c r="B72" s="353" t="s">
        <v>20</v>
      </c>
      <c r="C72" s="353" t="s">
        <v>225</v>
      </c>
      <c r="D72" s="326" t="s">
        <v>114</v>
      </c>
      <c r="E72" s="328">
        <v>0</v>
      </c>
      <c r="F72" s="328">
        <v>0</v>
      </c>
      <c r="G72" s="328">
        <v>0</v>
      </c>
      <c r="H72" s="328">
        <v>0</v>
      </c>
      <c r="I72" s="328">
        <v>0</v>
      </c>
      <c r="J72" s="328">
        <v>0</v>
      </c>
      <c r="K72" s="328">
        <v>0</v>
      </c>
      <c r="L72" s="328">
        <v>0</v>
      </c>
      <c r="M72" s="328">
        <v>1</v>
      </c>
      <c r="N72" s="328">
        <v>1</v>
      </c>
      <c r="O72" s="328">
        <v>0</v>
      </c>
      <c r="P72" s="328">
        <v>0</v>
      </c>
      <c r="Q72" s="329">
        <v>1</v>
      </c>
      <c r="R72" s="329">
        <v>1</v>
      </c>
      <c r="S72" s="335">
        <f t="shared" si="11"/>
        <v>1</v>
      </c>
      <c r="T72" s="335">
        <f t="shared" si="11"/>
        <v>1</v>
      </c>
      <c r="U72" s="336">
        <f t="shared" si="12"/>
        <v>100</v>
      </c>
      <c r="V72" s="336">
        <f t="shared" si="12"/>
        <v>100</v>
      </c>
    </row>
    <row r="73" spans="1:22" x14ac:dyDescent="0.2">
      <c r="A73" s="439" t="s">
        <v>410</v>
      </c>
      <c r="B73" s="440"/>
      <c r="C73" s="440"/>
      <c r="D73" s="441"/>
      <c r="E73" s="332">
        <f>SUM(E68:E72)</f>
        <v>3</v>
      </c>
      <c r="F73" s="332">
        <f t="shared" ref="F73:T73" si="13">SUM(F68:F72)</f>
        <v>3</v>
      </c>
      <c r="G73" s="332">
        <f t="shared" si="13"/>
        <v>3</v>
      </c>
      <c r="H73" s="332">
        <f t="shared" si="13"/>
        <v>2</v>
      </c>
      <c r="I73" s="332">
        <f t="shared" si="13"/>
        <v>5</v>
      </c>
      <c r="J73" s="332">
        <f t="shared" si="13"/>
        <v>5</v>
      </c>
      <c r="K73" s="332">
        <f t="shared" si="13"/>
        <v>1</v>
      </c>
      <c r="L73" s="332">
        <f t="shared" si="13"/>
        <v>0</v>
      </c>
      <c r="M73" s="332">
        <f t="shared" si="13"/>
        <v>1</v>
      </c>
      <c r="N73" s="332">
        <f t="shared" si="13"/>
        <v>1</v>
      </c>
      <c r="O73" s="332">
        <f t="shared" si="13"/>
        <v>0</v>
      </c>
      <c r="P73" s="332">
        <f t="shared" si="13"/>
        <v>0</v>
      </c>
      <c r="Q73" s="332">
        <f t="shared" si="13"/>
        <v>13</v>
      </c>
      <c r="R73" s="332">
        <f t="shared" si="13"/>
        <v>11</v>
      </c>
      <c r="S73" s="332">
        <f t="shared" si="13"/>
        <v>2</v>
      </c>
      <c r="T73" s="332">
        <f t="shared" si="13"/>
        <v>1</v>
      </c>
      <c r="U73" s="334">
        <f t="shared" si="12"/>
        <v>15.384615384615385</v>
      </c>
      <c r="V73" s="334">
        <f t="shared" si="12"/>
        <v>9.0909090909090917</v>
      </c>
    </row>
    <row r="74" spans="1:22" x14ac:dyDescent="0.2">
      <c r="A74" s="353" t="s">
        <v>32</v>
      </c>
      <c r="B74" s="353" t="s">
        <v>20</v>
      </c>
      <c r="C74" s="353" t="s">
        <v>79</v>
      </c>
      <c r="D74" s="326" t="s">
        <v>111</v>
      </c>
      <c r="E74" s="328">
        <v>0</v>
      </c>
      <c r="F74" s="328">
        <v>0</v>
      </c>
      <c r="G74" s="328">
        <v>1</v>
      </c>
      <c r="H74" s="328">
        <v>0</v>
      </c>
      <c r="I74" s="328">
        <v>0</v>
      </c>
      <c r="J74" s="328">
        <v>0</v>
      </c>
      <c r="K74" s="328">
        <v>1</v>
      </c>
      <c r="L74" s="328">
        <v>0</v>
      </c>
      <c r="M74" s="328">
        <v>0</v>
      </c>
      <c r="N74" s="328">
        <v>0</v>
      </c>
      <c r="O74" s="328">
        <v>0</v>
      </c>
      <c r="P74" s="328">
        <v>0</v>
      </c>
      <c r="Q74" s="329">
        <v>2</v>
      </c>
      <c r="R74" s="329">
        <v>0</v>
      </c>
      <c r="S74" s="351">
        <f t="shared" ref="S74:T77" si="14">M74+O74</f>
        <v>0</v>
      </c>
      <c r="T74" s="351">
        <f t="shared" si="14"/>
        <v>0</v>
      </c>
      <c r="U74" s="331">
        <f t="shared" si="12"/>
        <v>0</v>
      </c>
      <c r="V74" s="331">
        <v>0</v>
      </c>
    </row>
    <row r="75" spans="1:22" x14ac:dyDescent="0.2">
      <c r="A75" s="353" t="s">
        <v>32</v>
      </c>
      <c r="B75" s="353" t="s">
        <v>20</v>
      </c>
      <c r="C75" s="353" t="s">
        <v>79</v>
      </c>
      <c r="D75" s="326" t="s">
        <v>109</v>
      </c>
      <c r="E75" s="328">
        <v>0</v>
      </c>
      <c r="F75" s="328">
        <v>0</v>
      </c>
      <c r="G75" s="328">
        <v>2</v>
      </c>
      <c r="H75" s="328">
        <v>2</v>
      </c>
      <c r="I75" s="328">
        <v>0</v>
      </c>
      <c r="J75" s="328">
        <v>0</v>
      </c>
      <c r="K75" s="328">
        <v>0</v>
      </c>
      <c r="L75" s="328">
        <v>0</v>
      </c>
      <c r="M75" s="328">
        <v>0</v>
      </c>
      <c r="N75" s="328">
        <v>0</v>
      </c>
      <c r="O75" s="328">
        <v>0</v>
      </c>
      <c r="P75" s="328">
        <v>0</v>
      </c>
      <c r="Q75" s="329">
        <v>2</v>
      </c>
      <c r="R75" s="329">
        <v>2</v>
      </c>
      <c r="S75" s="351">
        <f t="shared" si="14"/>
        <v>0</v>
      </c>
      <c r="T75" s="351">
        <f t="shared" si="14"/>
        <v>0</v>
      </c>
      <c r="U75" s="331">
        <f t="shared" si="12"/>
        <v>0</v>
      </c>
      <c r="V75" s="331">
        <f t="shared" si="12"/>
        <v>0</v>
      </c>
    </row>
    <row r="76" spans="1:22" ht="25.5" x14ac:dyDescent="0.2">
      <c r="A76" s="353" t="s">
        <v>32</v>
      </c>
      <c r="B76" s="353" t="s">
        <v>20</v>
      </c>
      <c r="C76" s="353" t="s">
        <v>79</v>
      </c>
      <c r="D76" s="327" t="s">
        <v>110</v>
      </c>
      <c r="E76" s="328">
        <v>0</v>
      </c>
      <c r="F76" s="328">
        <v>0</v>
      </c>
      <c r="G76" s="328">
        <v>0</v>
      </c>
      <c r="H76" s="328">
        <v>0</v>
      </c>
      <c r="I76" s="328">
        <v>3</v>
      </c>
      <c r="J76" s="328">
        <v>3</v>
      </c>
      <c r="K76" s="328">
        <v>1</v>
      </c>
      <c r="L76" s="328">
        <v>1</v>
      </c>
      <c r="M76" s="328">
        <v>0</v>
      </c>
      <c r="N76" s="328">
        <v>0</v>
      </c>
      <c r="O76" s="328">
        <v>0</v>
      </c>
      <c r="P76" s="328">
        <v>0</v>
      </c>
      <c r="Q76" s="329">
        <v>4</v>
      </c>
      <c r="R76" s="329">
        <v>4</v>
      </c>
      <c r="S76" s="351">
        <f t="shared" si="14"/>
        <v>0</v>
      </c>
      <c r="T76" s="351">
        <f t="shared" si="14"/>
        <v>0</v>
      </c>
      <c r="U76" s="331">
        <f t="shared" si="12"/>
        <v>0</v>
      </c>
      <c r="V76" s="331">
        <f t="shared" si="12"/>
        <v>0</v>
      </c>
    </row>
    <row r="77" spans="1:22" x14ac:dyDescent="0.2">
      <c r="A77" s="353" t="s">
        <v>32</v>
      </c>
      <c r="B77" s="353" t="s">
        <v>20</v>
      </c>
      <c r="C77" s="353" t="s">
        <v>79</v>
      </c>
      <c r="D77" s="326" t="s">
        <v>114</v>
      </c>
      <c r="E77" s="328">
        <v>1</v>
      </c>
      <c r="F77" s="328">
        <v>0</v>
      </c>
      <c r="G77" s="328">
        <v>1</v>
      </c>
      <c r="H77" s="328">
        <v>0</v>
      </c>
      <c r="I77" s="328">
        <v>3</v>
      </c>
      <c r="J77" s="328">
        <v>0</v>
      </c>
      <c r="K77" s="328">
        <v>0</v>
      </c>
      <c r="L77" s="328">
        <v>0</v>
      </c>
      <c r="M77" s="328">
        <v>1</v>
      </c>
      <c r="N77" s="328">
        <v>1</v>
      </c>
      <c r="O77" s="328">
        <v>0</v>
      </c>
      <c r="P77" s="328">
        <v>0</v>
      </c>
      <c r="Q77" s="329">
        <v>6</v>
      </c>
      <c r="R77" s="329">
        <v>1</v>
      </c>
      <c r="S77" s="351">
        <f t="shared" si="14"/>
        <v>1</v>
      </c>
      <c r="T77" s="351">
        <f t="shared" si="14"/>
        <v>1</v>
      </c>
      <c r="U77" s="331">
        <f t="shared" si="12"/>
        <v>16.666666666666664</v>
      </c>
      <c r="V77" s="331">
        <f t="shared" si="12"/>
        <v>100</v>
      </c>
    </row>
    <row r="78" spans="1:22" x14ac:dyDescent="0.2">
      <c r="A78" s="439" t="s">
        <v>411</v>
      </c>
      <c r="B78" s="440"/>
      <c r="C78" s="440"/>
      <c r="D78" s="441"/>
      <c r="E78" s="332">
        <f>SUM(E74:E77)</f>
        <v>1</v>
      </c>
      <c r="F78" s="332">
        <f t="shared" ref="F78:T78" si="15">SUM(F74:F77)</f>
        <v>0</v>
      </c>
      <c r="G78" s="332">
        <f t="shared" si="15"/>
        <v>4</v>
      </c>
      <c r="H78" s="332">
        <f t="shared" si="15"/>
        <v>2</v>
      </c>
      <c r="I78" s="332">
        <f t="shared" si="15"/>
        <v>6</v>
      </c>
      <c r="J78" s="332">
        <f t="shared" si="15"/>
        <v>3</v>
      </c>
      <c r="K78" s="332">
        <f t="shared" si="15"/>
        <v>2</v>
      </c>
      <c r="L78" s="332">
        <f t="shared" si="15"/>
        <v>1</v>
      </c>
      <c r="M78" s="332">
        <f t="shared" si="15"/>
        <v>1</v>
      </c>
      <c r="N78" s="332">
        <f t="shared" si="15"/>
        <v>1</v>
      </c>
      <c r="O78" s="332">
        <f t="shared" si="15"/>
        <v>0</v>
      </c>
      <c r="P78" s="332">
        <f t="shared" si="15"/>
        <v>0</v>
      </c>
      <c r="Q78" s="332">
        <f t="shared" si="15"/>
        <v>14</v>
      </c>
      <c r="R78" s="332">
        <f t="shared" si="15"/>
        <v>7</v>
      </c>
      <c r="S78" s="332">
        <f t="shared" si="15"/>
        <v>1</v>
      </c>
      <c r="T78" s="332">
        <f t="shared" si="15"/>
        <v>1</v>
      </c>
      <c r="U78" s="334">
        <f t="shared" si="12"/>
        <v>7.1428571428571423</v>
      </c>
      <c r="V78" s="334">
        <f t="shared" si="12"/>
        <v>14.285714285714285</v>
      </c>
    </row>
    <row r="79" spans="1:22" x14ac:dyDescent="0.2">
      <c r="A79" s="442" t="s">
        <v>61</v>
      </c>
      <c r="B79" s="443"/>
      <c r="C79" s="443"/>
      <c r="D79" s="444"/>
      <c r="E79" s="339">
        <f>E73+E78</f>
        <v>4</v>
      </c>
      <c r="F79" s="339">
        <f t="shared" ref="F79:T79" si="16">F73+F78</f>
        <v>3</v>
      </c>
      <c r="G79" s="339">
        <f t="shared" si="16"/>
        <v>7</v>
      </c>
      <c r="H79" s="339">
        <f t="shared" si="16"/>
        <v>4</v>
      </c>
      <c r="I79" s="339">
        <f t="shared" si="16"/>
        <v>11</v>
      </c>
      <c r="J79" s="339">
        <f t="shared" si="16"/>
        <v>8</v>
      </c>
      <c r="K79" s="339">
        <f t="shared" si="16"/>
        <v>3</v>
      </c>
      <c r="L79" s="339">
        <f t="shared" si="16"/>
        <v>1</v>
      </c>
      <c r="M79" s="339">
        <f t="shared" si="16"/>
        <v>2</v>
      </c>
      <c r="N79" s="339">
        <f t="shared" si="16"/>
        <v>2</v>
      </c>
      <c r="O79" s="339">
        <f t="shared" si="16"/>
        <v>0</v>
      </c>
      <c r="P79" s="339">
        <f t="shared" si="16"/>
        <v>0</v>
      </c>
      <c r="Q79" s="339">
        <f t="shared" si="16"/>
        <v>27</v>
      </c>
      <c r="R79" s="339">
        <f t="shared" si="16"/>
        <v>18</v>
      </c>
      <c r="S79" s="339">
        <f t="shared" si="16"/>
        <v>3</v>
      </c>
      <c r="T79" s="339">
        <f t="shared" si="16"/>
        <v>2</v>
      </c>
      <c r="U79" s="341">
        <f t="shared" si="12"/>
        <v>11.111111111111111</v>
      </c>
      <c r="V79" s="341">
        <f t="shared" si="12"/>
        <v>11.111111111111111</v>
      </c>
    </row>
    <row r="80" spans="1:22" x14ac:dyDescent="0.2">
      <c r="A80" s="459" t="s">
        <v>62</v>
      </c>
      <c r="B80" s="460"/>
      <c r="C80" s="460"/>
      <c r="D80" s="461"/>
      <c r="E80" s="345">
        <f>E37+E67+E79</f>
        <v>431</v>
      </c>
      <c r="F80" s="345">
        <f t="shared" ref="F80:T80" si="17">F37+F67+F79</f>
        <v>378</v>
      </c>
      <c r="G80" s="345">
        <f t="shared" si="17"/>
        <v>417</v>
      </c>
      <c r="H80" s="345">
        <f t="shared" si="17"/>
        <v>377</v>
      </c>
      <c r="I80" s="345">
        <f t="shared" si="17"/>
        <v>247</v>
      </c>
      <c r="J80" s="345">
        <f t="shared" si="17"/>
        <v>224</v>
      </c>
      <c r="K80" s="345">
        <f t="shared" si="17"/>
        <v>44</v>
      </c>
      <c r="L80" s="345">
        <f t="shared" si="17"/>
        <v>40</v>
      </c>
      <c r="M80" s="345">
        <f t="shared" si="17"/>
        <v>10</v>
      </c>
      <c r="N80" s="345">
        <f t="shared" si="17"/>
        <v>9</v>
      </c>
      <c r="O80" s="345">
        <f t="shared" si="17"/>
        <v>1</v>
      </c>
      <c r="P80" s="345">
        <f t="shared" si="17"/>
        <v>1</v>
      </c>
      <c r="Q80" s="345">
        <f t="shared" si="17"/>
        <v>1150</v>
      </c>
      <c r="R80" s="345">
        <f t="shared" si="17"/>
        <v>1029</v>
      </c>
      <c r="S80" s="345">
        <f t="shared" si="17"/>
        <v>46</v>
      </c>
      <c r="T80" s="345">
        <f t="shared" si="17"/>
        <v>40</v>
      </c>
      <c r="U80" s="346">
        <f t="shared" si="12"/>
        <v>4</v>
      </c>
      <c r="V80" s="346">
        <f t="shared" si="12"/>
        <v>3.8872691933916426</v>
      </c>
    </row>
  </sheetData>
  <mergeCells count="24">
    <mergeCell ref="A30:D30"/>
    <mergeCell ref="A36:D36"/>
    <mergeCell ref="A37:D37"/>
    <mergeCell ref="A59:D59"/>
    <mergeCell ref="A66:D66"/>
    <mergeCell ref="A73:D73"/>
    <mergeCell ref="A80:D80"/>
    <mergeCell ref="A67:D67"/>
    <mergeCell ref="A78:D78"/>
    <mergeCell ref="A79:D79"/>
    <mergeCell ref="A1:V1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F9" sqref="F9"/>
    </sheetView>
  </sheetViews>
  <sheetFormatPr defaultRowHeight="15" x14ac:dyDescent="0.25"/>
  <cols>
    <col min="1" max="1" width="3.85546875" style="101" customWidth="1"/>
    <col min="2" max="2" width="2.7109375" style="101" customWidth="1"/>
    <col min="3" max="3" width="6.140625" style="101" customWidth="1"/>
    <col min="4" max="4" width="23.28515625" style="101" customWidth="1"/>
    <col min="5" max="5" width="5.140625" style="101" customWidth="1"/>
    <col min="6" max="6" width="4.28515625" style="101" customWidth="1"/>
    <col min="7" max="7" width="5.42578125" style="101" customWidth="1"/>
    <col min="8" max="8" width="4.7109375" style="101" customWidth="1"/>
    <col min="9" max="9" width="5" style="101" customWidth="1"/>
    <col min="10" max="10" width="4.5703125" style="101" customWidth="1"/>
    <col min="11" max="11" width="5" style="101" customWidth="1"/>
    <col min="12" max="12" width="4.5703125" style="101" customWidth="1"/>
    <col min="13" max="13" width="4.85546875" style="101" customWidth="1"/>
    <col min="14" max="15" width="5" style="101" customWidth="1"/>
    <col min="16" max="16" width="5.140625" style="101" customWidth="1"/>
    <col min="17" max="17" width="5.42578125" style="101" customWidth="1"/>
    <col min="18" max="18" width="4.28515625" style="101" customWidth="1"/>
    <col min="19" max="19" width="5.140625" style="101" customWidth="1"/>
    <col min="20" max="20" width="5.42578125" style="101" customWidth="1"/>
    <col min="21" max="21" width="6.5703125" style="101" customWidth="1"/>
    <col min="22" max="22" width="7.5703125" style="101" customWidth="1"/>
    <col min="23" max="256" width="9.140625" style="101"/>
    <col min="257" max="257" width="3.85546875" style="101" customWidth="1"/>
    <col min="258" max="258" width="2.7109375" style="101" customWidth="1"/>
    <col min="259" max="259" width="6.140625" style="101" customWidth="1"/>
    <col min="260" max="260" width="23.28515625" style="101" customWidth="1"/>
    <col min="261" max="261" width="5.140625" style="101" customWidth="1"/>
    <col min="262" max="262" width="4.28515625" style="101" customWidth="1"/>
    <col min="263" max="263" width="5.42578125" style="101" customWidth="1"/>
    <col min="264" max="264" width="4.7109375" style="101" customWidth="1"/>
    <col min="265" max="266" width="4.5703125" style="101" customWidth="1"/>
    <col min="267" max="267" width="4.42578125" style="101" customWidth="1"/>
    <col min="268" max="268" width="4.5703125" style="101" customWidth="1"/>
    <col min="269" max="269" width="4.85546875" style="101" customWidth="1"/>
    <col min="270" max="271" width="5" style="101" customWidth="1"/>
    <col min="272" max="272" width="5.140625" style="101" customWidth="1"/>
    <col min="273" max="273" width="5" style="101" customWidth="1"/>
    <col min="274" max="274" width="4.28515625" style="101" customWidth="1"/>
    <col min="275" max="275" width="4.7109375" style="101" customWidth="1"/>
    <col min="276" max="276" width="5.42578125" style="101" customWidth="1"/>
    <col min="277" max="277" width="6.5703125" style="101" customWidth="1"/>
    <col min="278" max="278" width="7.5703125" style="101" customWidth="1"/>
    <col min="279" max="512" width="9.140625" style="101"/>
    <col min="513" max="513" width="3.85546875" style="101" customWidth="1"/>
    <col min="514" max="514" width="2.7109375" style="101" customWidth="1"/>
    <col min="515" max="515" width="6.140625" style="101" customWidth="1"/>
    <col min="516" max="516" width="23.28515625" style="101" customWidth="1"/>
    <col min="517" max="517" width="5.140625" style="101" customWidth="1"/>
    <col min="518" max="518" width="4.28515625" style="101" customWidth="1"/>
    <col min="519" max="519" width="5.42578125" style="101" customWidth="1"/>
    <col min="520" max="520" width="4.7109375" style="101" customWidth="1"/>
    <col min="521" max="522" width="4.5703125" style="101" customWidth="1"/>
    <col min="523" max="523" width="4.42578125" style="101" customWidth="1"/>
    <col min="524" max="524" width="4.5703125" style="101" customWidth="1"/>
    <col min="525" max="525" width="4.85546875" style="101" customWidth="1"/>
    <col min="526" max="527" width="5" style="101" customWidth="1"/>
    <col min="528" max="528" width="5.140625" style="101" customWidth="1"/>
    <col min="529" max="529" width="5" style="101" customWidth="1"/>
    <col min="530" max="530" width="4.28515625" style="101" customWidth="1"/>
    <col min="531" max="531" width="4.7109375" style="101" customWidth="1"/>
    <col min="532" max="532" width="5.42578125" style="101" customWidth="1"/>
    <col min="533" max="533" width="6.5703125" style="101" customWidth="1"/>
    <col min="534" max="534" width="7.5703125" style="101" customWidth="1"/>
    <col min="535" max="768" width="9.140625" style="101"/>
    <col min="769" max="769" width="3.85546875" style="101" customWidth="1"/>
    <col min="770" max="770" width="2.7109375" style="101" customWidth="1"/>
    <col min="771" max="771" width="6.140625" style="101" customWidth="1"/>
    <col min="772" max="772" width="23.28515625" style="101" customWidth="1"/>
    <col min="773" max="773" width="5.140625" style="101" customWidth="1"/>
    <col min="774" max="774" width="4.28515625" style="101" customWidth="1"/>
    <col min="775" max="775" width="5.42578125" style="101" customWidth="1"/>
    <col min="776" max="776" width="4.7109375" style="101" customWidth="1"/>
    <col min="777" max="778" width="4.5703125" style="101" customWidth="1"/>
    <col min="779" max="779" width="4.42578125" style="101" customWidth="1"/>
    <col min="780" max="780" width="4.5703125" style="101" customWidth="1"/>
    <col min="781" max="781" width="4.85546875" style="101" customWidth="1"/>
    <col min="782" max="783" width="5" style="101" customWidth="1"/>
    <col min="784" max="784" width="5.140625" style="101" customWidth="1"/>
    <col min="785" max="785" width="5" style="101" customWidth="1"/>
    <col min="786" max="786" width="4.28515625" style="101" customWidth="1"/>
    <col min="787" max="787" width="4.7109375" style="101" customWidth="1"/>
    <col min="788" max="788" width="5.42578125" style="101" customWidth="1"/>
    <col min="789" max="789" width="6.5703125" style="101" customWidth="1"/>
    <col min="790" max="790" width="7.5703125" style="101" customWidth="1"/>
    <col min="791" max="1024" width="9.140625" style="101"/>
    <col min="1025" max="1025" width="3.85546875" style="101" customWidth="1"/>
    <col min="1026" max="1026" width="2.7109375" style="101" customWidth="1"/>
    <col min="1027" max="1027" width="6.140625" style="101" customWidth="1"/>
    <col min="1028" max="1028" width="23.28515625" style="101" customWidth="1"/>
    <col min="1029" max="1029" width="5.140625" style="101" customWidth="1"/>
    <col min="1030" max="1030" width="4.28515625" style="101" customWidth="1"/>
    <col min="1031" max="1031" width="5.42578125" style="101" customWidth="1"/>
    <col min="1032" max="1032" width="4.7109375" style="101" customWidth="1"/>
    <col min="1033" max="1034" width="4.5703125" style="101" customWidth="1"/>
    <col min="1035" max="1035" width="4.42578125" style="101" customWidth="1"/>
    <col min="1036" max="1036" width="4.5703125" style="101" customWidth="1"/>
    <col min="1037" max="1037" width="4.85546875" style="101" customWidth="1"/>
    <col min="1038" max="1039" width="5" style="101" customWidth="1"/>
    <col min="1040" max="1040" width="5.140625" style="101" customWidth="1"/>
    <col min="1041" max="1041" width="5" style="101" customWidth="1"/>
    <col min="1042" max="1042" width="4.28515625" style="101" customWidth="1"/>
    <col min="1043" max="1043" width="4.7109375" style="101" customWidth="1"/>
    <col min="1044" max="1044" width="5.42578125" style="101" customWidth="1"/>
    <col min="1045" max="1045" width="6.5703125" style="101" customWidth="1"/>
    <col min="1046" max="1046" width="7.5703125" style="101" customWidth="1"/>
    <col min="1047" max="1280" width="9.140625" style="101"/>
    <col min="1281" max="1281" width="3.85546875" style="101" customWidth="1"/>
    <col min="1282" max="1282" width="2.7109375" style="101" customWidth="1"/>
    <col min="1283" max="1283" width="6.140625" style="101" customWidth="1"/>
    <col min="1284" max="1284" width="23.28515625" style="101" customWidth="1"/>
    <col min="1285" max="1285" width="5.140625" style="101" customWidth="1"/>
    <col min="1286" max="1286" width="4.28515625" style="101" customWidth="1"/>
    <col min="1287" max="1287" width="5.42578125" style="101" customWidth="1"/>
    <col min="1288" max="1288" width="4.7109375" style="101" customWidth="1"/>
    <col min="1289" max="1290" width="4.5703125" style="101" customWidth="1"/>
    <col min="1291" max="1291" width="4.42578125" style="101" customWidth="1"/>
    <col min="1292" max="1292" width="4.5703125" style="101" customWidth="1"/>
    <col min="1293" max="1293" width="4.85546875" style="101" customWidth="1"/>
    <col min="1294" max="1295" width="5" style="101" customWidth="1"/>
    <col min="1296" max="1296" width="5.140625" style="101" customWidth="1"/>
    <col min="1297" max="1297" width="5" style="101" customWidth="1"/>
    <col min="1298" max="1298" width="4.28515625" style="101" customWidth="1"/>
    <col min="1299" max="1299" width="4.7109375" style="101" customWidth="1"/>
    <col min="1300" max="1300" width="5.42578125" style="101" customWidth="1"/>
    <col min="1301" max="1301" width="6.5703125" style="101" customWidth="1"/>
    <col min="1302" max="1302" width="7.5703125" style="101" customWidth="1"/>
    <col min="1303" max="1536" width="9.140625" style="101"/>
    <col min="1537" max="1537" width="3.85546875" style="101" customWidth="1"/>
    <col min="1538" max="1538" width="2.7109375" style="101" customWidth="1"/>
    <col min="1539" max="1539" width="6.140625" style="101" customWidth="1"/>
    <col min="1540" max="1540" width="23.28515625" style="101" customWidth="1"/>
    <col min="1541" max="1541" width="5.140625" style="101" customWidth="1"/>
    <col min="1542" max="1542" width="4.28515625" style="101" customWidth="1"/>
    <col min="1543" max="1543" width="5.42578125" style="101" customWidth="1"/>
    <col min="1544" max="1544" width="4.7109375" style="101" customWidth="1"/>
    <col min="1545" max="1546" width="4.5703125" style="101" customWidth="1"/>
    <col min="1547" max="1547" width="4.42578125" style="101" customWidth="1"/>
    <col min="1548" max="1548" width="4.5703125" style="101" customWidth="1"/>
    <col min="1549" max="1549" width="4.85546875" style="101" customWidth="1"/>
    <col min="1550" max="1551" width="5" style="101" customWidth="1"/>
    <col min="1552" max="1552" width="5.140625" style="101" customWidth="1"/>
    <col min="1553" max="1553" width="5" style="101" customWidth="1"/>
    <col min="1554" max="1554" width="4.28515625" style="101" customWidth="1"/>
    <col min="1555" max="1555" width="4.7109375" style="101" customWidth="1"/>
    <col min="1556" max="1556" width="5.42578125" style="101" customWidth="1"/>
    <col min="1557" max="1557" width="6.5703125" style="101" customWidth="1"/>
    <col min="1558" max="1558" width="7.5703125" style="101" customWidth="1"/>
    <col min="1559" max="1792" width="9.140625" style="101"/>
    <col min="1793" max="1793" width="3.85546875" style="101" customWidth="1"/>
    <col min="1794" max="1794" width="2.7109375" style="101" customWidth="1"/>
    <col min="1795" max="1795" width="6.140625" style="101" customWidth="1"/>
    <col min="1796" max="1796" width="23.28515625" style="101" customWidth="1"/>
    <col min="1797" max="1797" width="5.140625" style="101" customWidth="1"/>
    <col min="1798" max="1798" width="4.28515625" style="101" customWidth="1"/>
    <col min="1799" max="1799" width="5.42578125" style="101" customWidth="1"/>
    <col min="1800" max="1800" width="4.7109375" style="101" customWidth="1"/>
    <col min="1801" max="1802" width="4.5703125" style="101" customWidth="1"/>
    <col min="1803" max="1803" width="4.42578125" style="101" customWidth="1"/>
    <col min="1804" max="1804" width="4.5703125" style="101" customWidth="1"/>
    <col min="1805" max="1805" width="4.85546875" style="101" customWidth="1"/>
    <col min="1806" max="1807" width="5" style="101" customWidth="1"/>
    <col min="1808" max="1808" width="5.140625" style="101" customWidth="1"/>
    <col min="1809" max="1809" width="5" style="101" customWidth="1"/>
    <col min="1810" max="1810" width="4.28515625" style="101" customWidth="1"/>
    <col min="1811" max="1811" width="4.7109375" style="101" customWidth="1"/>
    <col min="1812" max="1812" width="5.42578125" style="101" customWidth="1"/>
    <col min="1813" max="1813" width="6.5703125" style="101" customWidth="1"/>
    <col min="1814" max="1814" width="7.5703125" style="101" customWidth="1"/>
    <col min="1815" max="2048" width="9.140625" style="101"/>
    <col min="2049" max="2049" width="3.85546875" style="101" customWidth="1"/>
    <col min="2050" max="2050" width="2.7109375" style="101" customWidth="1"/>
    <col min="2051" max="2051" width="6.140625" style="101" customWidth="1"/>
    <col min="2052" max="2052" width="23.28515625" style="101" customWidth="1"/>
    <col min="2053" max="2053" width="5.140625" style="101" customWidth="1"/>
    <col min="2054" max="2054" width="4.28515625" style="101" customWidth="1"/>
    <col min="2055" max="2055" width="5.42578125" style="101" customWidth="1"/>
    <col min="2056" max="2056" width="4.7109375" style="101" customWidth="1"/>
    <col min="2057" max="2058" width="4.5703125" style="101" customWidth="1"/>
    <col min="2059" max="2059" width="4.42578125" style="101" customWidth="1"/>
    <col min="2060" max="2060" width="4.5703125" style="101" customWidth="1"/>
    <col min="2061" max="2061" width="4.85546875" style="101" customWidth="1"/>
    <col min="2062" max="2063" width="5" style="101" customWidth="1"/>
    <col min="2064" max="2064" width="5.140625" style="101" customWidth="1"/>
    <col min="2065" max="2065" width="5" style="101" customWidth="1"/>
    <col min="2066" max="2066" width="4.28515625" style="101" customWidth="1"/>
    <col min="2067" max="2067" width="4.7109375" style="101" customWidth="1"/>
    <col min="2068" max="2068" width="5.42578125" style="101" customWidth="1"/>
    <col min="2069" max="2069" width="6.5703125" style="101" customWidth="1"/>
    <col min="2070" max="2070" width="7.5703125" style="101" customWidth="1"/>
    <col min="2071" max="2304" width="9.140625" style="101"/>
    <col min="2305" max="2305" width="3.85546875" style="101" customWidth="1"/>
    <col min="2306" max="2306" width="2.7109375" style="101" customWidth="1"/>
    <col min="2307" max="2307" width="6.140625" style="101" customWidth="1"/>
    <col min="2308" max="2308" width="23.28515625" style="101" customWidth="1"/>
    <col min="2309" max="2309" width="5.140625" style="101" customWidth="1"/>
    <col min="2310" max="2310" width="4.28515625" style="101" customWidth="1"/>
    <col min="2311" max="2311" width="5.42578125" style="101" customWidth="1"/>
    <col min="2312" max="2312" width="4.7109375" style="101" customWidth="1"/>
    <col min="2313" max="2314" width="4.5703125" style="101" customWidth="1"/>
    <col min="2315" max="2315" width="4.42578125" style="101" customWidth="1"/>
    <col min="2316" max="2316" width="4.5703125" style="101" customWidth="1"/>
    <col min="2317" max="2317" width="4.85546875" style="101" customWidth="1"/>
    <col min="2318" max="2319" width="5" style="101" customWidth="1"/>
    <col min="2320" max="2320" width="5.140625" style="101" customWidth="1"/>
    <col min="2321" max="2321" width="5" style="101" customWidth="1"/>
    <col min="2322" max="2322" width="4.28515625" style="101" customWidth="1"/>
    <col min="2323" max="2323" width="4.7109375" style="101" customWidth="1"/>
    <col min="2324" max="2324" width="5.42578125" style="101" customWidth="1"/>
    <col min="2325" max="2325" width="6.5703125" style="101" customWidth="1"/>
    <col min="2326" max="2326" width="7.5703125" style="101" customWidth="1"/>
    <col min="2327" max="2560" width="9.140625" style="101"/>
    <col min="2561" max="2561" width="3.85546875" style="101" customWidth="1"/>
    <col min="2562" max="2562" width="2.7109375" style="101" customWidth="1"/>
    <col min="2563" max="2563" width="6.140625" style="101" customWidth="1"/>
    <col min="2564" max="2564" width="23.28515625" style="101" customWidth="1"/>
    <col min="2565" max="2565" width="5.140625" style="101" customWidth="1"/>
    <col min="2566" max="2566" width="4.28515625" style="101" customWidth="1"/>
    <col min="2567" max="2567" width="5.42578125" style="101" customWidth="1"/>
    <col min="2568" max="2568" width="4.7109375" style="101" customWidth="1"/>
    <col min="2569" max="2570" width="4.5703125" style="101" customWidth="1"/>
    <col min="2571" max="2571" width="4.42578125" style="101" customWidth="1"/>
    <col min="2572" max="2572" width="4.5703125" style="101" customWidth="1"/>
    <col min="2573" max="2573" width="4.85546875" style="101" customWidth="1"/>
    <col min="2574" max="2575" width="5" style="101" customWidth="1"/>
    <col min="2576" max="2576" width="5.140625" style="101" customWidth="1"/>
    <col min="2577" max="2577" width="5" style="101" customWidth="1"/>
    <col min="2578" max="2578" width="4.28515625" style="101" customWidth="1"/>
    <col min="2579" max="2579" width="4.7109375" style="101" customWidth="1"/>
    <col min="2580" max="2580" width="5.42578125" style="101" customWidth="1"/>
    <col min="2581" max="2581" width="6.5703125" style="101" customWidth="1"/>
    <col min="2582" max="2582" width="7.5703125" style="101" customWidth="1"/>
    <col min="2583" max="2816" width="9.140625" style="101"/>
    <col min="2817" max="2817" width="3.85546875" style="101" customWidth="1"/>
    <col min="2818" max="2818" width="2.7109375" style="101" customWidth="1"/>
    <col min="2819" max="2819" width="6.140625" style="101" customWidth="1"/>
    <col min="2820" max="2820" width="23.28515625" style="101" customWidth="1"/>
    <col min="2821" max="2821" width="5.140625" style="101" customWidth="1"/>
    <col min="2822" max="2822" width="4.28515625" style="101" customWidth="1"/>
    <col min="2823" max="2823" width="5.42578125" style="101" customWidth="1"/>
    <col min="2824" max="2824" width="4.7109375" style="101" customWidth="1"/>
    <col min="2825" max="2826" width="4.5703125" style="101" customWidth="1"/>
    <col min="2827" max="2827" width="4.42578125" style="101" customWidth="1"/>
    <col min="2828" max="2828" width="4.5703125" style="101" customWidth="1"/>
    <col min="2829" max="2829" width="4.85546875" style="101" customWidth="1"/>
    <col min="2830" max="2831" width="5" style="101" customWidth="1"/>
    <col min="2832" max="2832" width="5.140625" style="101" customWidth="1"/>
    <col min="2833" max="2833" width="5" style="101" customWidth="1"/>
    <col min="2834" max="2834" width="4.28515625" style="101" customWidth="1"/>
    <col min="2835" max="2835" width="4.7109375" style="101" customWidth="1"/>
    <col min="2836" max="2836" width="5.42578125" style="101" customWidth="1"/>
    <col min="2837" max="2837" width="6.5703125" style="101" customWidth="1"/>
    <col min="2838" max="2838" width="7.5703125" style="101" customWidth="1"/>
    <col min="2839" max="3072" width="9.140625" style="101"/>
    <col min="3073" max="3073" width="3.85546875" style="101" customWidth="1"/>
    <col min="3074" max="3074" width="2.7109375" style="101" customWidth="1"/>
    <col min="3075" max="3075" width="6.140625" style="101" customWidth="1"/>
    <col min="3076" max="3076" width="23.28515625" style="101" customWidth="1"/>
    <col min="3077" max="3077" width="5.140625" style="101" customWidth="1"/>
    <col min="3078" max="3078" width="4.28515625" style="101" customWidth="1"/>
    <col min="3079" max="3079" width="5.42578125" style="101" customWidth="1"/>
    <col min="3080" max="3080" width="4.7109375" style="101" customWidth="1"/>
    <col min="3081" max="3082" width="4.5703125" style="101" customWidth="1"/>
    <col min="3083" max="3083" width="4.42578125" style="101" customWidth="1"/>
    <col min="3084" max="3084" width="4.5703125" style="101" customWidth="1"/>
    <col min="3085" max="3085" width="4.85546875" style="101" customWidth="1"/>
    <col min="3086" max="3087" width="5" style="101" customWidth="1"/>
    <col min="3088" max="3088" width="5.140625" style="101" customWidth="1"/>
    <col min="3089" max="3089" width="5" style="101" customWidth="1"/>
    <col min="3090" max="3090" width="4.28515625" style="101" customWidth="1"/>
    <col min="3091" max="3091" width="4.7109375" style="101" customWidth="1"/>
    <col min="3092" max="3092" width="5.42578125" style="101" customWidth="1"/>
    <col min="3093" max="3093" width="6.5703125" style="101" customWidth="1"/>
    <col min="3094" max="3094" width="7.5703125" style="101" customWidth="1"/>
    <col min="3095" max="3328" width="9.140625" style="101"/>
    <col min="3329" max="3329" width="3.85546875" style="101" customWidth="1"/>
    <col min="3330" max="3330" width="2.7109375" style="101" customWidth="1"/>
    <col min="3331" max="3331" width="6.140625" style="101" customWidth="1"/>
    <col min="3332" max="3332" width="23.28515625" style="101" customWidth="1"/>
    <col min="3333" max="3333" width="5.140625" style="101" customWidth="1"/>
    <col min="3334" max="3334" width="4.28515625" style="101" customWidth="1"/>
    <col min="3335" max="3335" width="5.42578125" style="101" customWidth="1"/>
    <col min="3336" max="3336" width="4.7109375" style="101" customWidth="1"/>
    <col min="3337" max="3338" width="4.5703125" style="101" customWidth="1"/>
    <col min="3339" max="3339" width="4.42578125" style="101" customWidth="1"/>
    <col min="3340" max="3340" width="4.5703125" style="101" customWidth="1"/>
    <col min="3341" max="3341" width="4.85546875" style="101" customWidth="1"/>
    <col min="3342" max="3343" width="5" style="101" customWidth="1"/>
    <col min="3344" max="3344" width="5.140625" style="101" customWidth="1"/>
    <col min="3345" max="3345" width="5" style="101" customWidth="1"/>
    <col min="3346" max="3346" width="4.28515625" style="101" customWidth="1"/>
    <col min="3347" max="3347" width="4.7109375" style="101" customWidth="1"/>
    <col min="3348" max="3348" width="5.42578125" style="101" customWidth="1"/>
    <col min="3349" max="3349" width="6.5703125" style="101" customWidth="1"/>
    <col min="3350" max="3350" width="7.5703125" style="101" customWidth="1"/>
    <col min="3351" max="3584" width="9.140625" style="101"/>
    <col min="3585" max="3585" width="3.85546875" style="101" customWidth="1"/>
    <col min="3586" max="3586" width="2.7109375" style="101" customWidth="1"/>
    <col min="3587" max="3587" width="6.140625" style="101" customWidth="1"/>
    <col min="3588" max="3588" width="23.28515625" style="101" customWidth="1"/>
    <col min="3589" max="3589" width="5.140625" style="101" customWidth="1"/>
    <col min="3590" max="3590" width="4.28515625" style="101" customWidth="1"/>
    <col min="3591" max="3591" width="5.42578125" style="101" customWidth="1"/>
    <col min="3592" max="3592" width="4.7109375" style="101" customWidth="1"/>
    <col min="3593" max="3594" width="4.5703125" style="101" customWidth="1"/>
    <col min="3595" max="3595" width="4.42578125" style="101" customWidth="1"/>
    <col min="3596" max="3596" width="4.5703125" style="101" customWidth="1"/>
    <col min="3597" max="3597" width="4.85546875" style="101" customWidth="1"/>
    <col min="3598" max="3599" width="5" style="101" customWidth="1"/>
    <col min="3600" max="3600" width="5.140625" style="101" customWidth="1"/>
    <col min="3601" max="3601" width="5" style="101" customWidth="1"/>
    <col min="3602" max="3602" width="4.28515625" style="101" customWidth="1"/>
    <col min="3603" max="3603" width="4.7109375" style="101" customWidth="1"/>
    <col min="3604" max="3604" width="5.42578125" style="101" customWidth="1"/>
    <col min="3605" max="3605" width="6.5703125" style="101" customWidth="1"/>
    <col min="3606" max="3606" width="7.5703125" style="101" customWidth="1"/>
    <col min="3607" max="3840" width="9.140625" style="101"/>
    <col min="3841" max="3841" width="3.85546875" style="101" customWidth="1"/>
    <col min="3842" max="3842" width="2.7109375" style="101" customWidth="1"/>
    <col min="3843" max="3843" width="6.140625" style="101" customWidth="1"/>
    <col min="3844" max="3844" width="23.28515625" style="101" customWidth="1"/>
    <col min="3845" max="3845" width="5.140625" style="101" customWidth="1"/>
    <col min="3846" max="3846" width="4.28515625" style="101" customWidth="1"/>
    <col min="3847" max="3847" width="5.42578125" style="101" customWidth="1"/>
    <col min="3848" max="3848" width="4.7109375" style="101" customWidth="1"/>
    <col min="3849" max="3850" width="4.5703125" style="101" customWidth="1"/>
    <col min="3851" max="3851" width="4.42578125" style="101" customWidth="1"/>
    <col min="3852" max="3852" width="4.5703125" style="101" customWidth="1"/>
    <col min="3853" max="3853" width="4.85546875" style="101" customWidth="1"/>
    <col min="3854" max="3855" width="5" style="101" customWidth="1"/>
    <col min="3856" max="3856" width="5.140625" style="101" customWidth="1"/>
    <col min="3857" max="3857" width="5" style="101" customWidth="1"/>
    <col min="3858" max="3858" width="4.28515625" style="101" customWidth="1"/>
    <col min="3859" max="3859" width="4.7109375" style="101" customWidth="1"/>
    <col min="3860" max="3860" width="5.42578125" style="101" customWidth="1"/>
    <col min="3861" max="3861" width="6.5703125" style="101" customWidth="1"/>
    <col min="3862" max="3862" width="7.5703125" style="101" customWidth="1"/>
    <col min="3863" max="4096" width="9.140625" style="101"/>
    <col min="4097" max="4097" width="3.85546875" style="101" customWidth="1"/>
    <col min="4098" max="4098" width="2.7109375" style="101" customWidth="1"/>
    <col min="4099" max="4099" width="6.140625" style="101" customWidth="1"/>
    <col min="4100" max="4100" width="23.28515625" style="101" customWidth="1"/>
    <col min="4101" max="4101" width="5.140625" style="101" customWidth="1"/>
    <col min="4102" max="4102" width="4.28515625" style="101" customWidth="1"/>
    <col min="4103" max="4103" width="5.42578125" style="101" customWidth="1"/>
    <col min="4104" max="4104" width="4.7109375" style="101" customWidth="1"/>
    <col min="4105" max="4106" width="4.5703125" style="101" customWidth="1"/>
    <col min="4107" max="4107" width="4.42578125" style="101" customWidth="1"/>
    <col min="4108" max="4108" width="4.5703125" style="101" customWidth="1"/>
    <col min="4109" max="4109" width="4.85546875" style="101" customWidth="1"/>
    <col min="4110" max="4111" width="5" style="101" customWidth="1"/>
    <col min="4112" max="4112" width="5.140625" style="101" customWidth="1"/>
    <col min="4113" max="4113" width="5" style="101" customWidth="1"/>
    <col min="4114" max="4114" width="4.28515625" style="101" customWidth="1"/>
    <col min="4115" max="4115" width="4.7109375" style="101" customWidth="1"/>
    <col min="4116" max="4116" width="5.42578125" style="101" customWidth="1"/>
    <col min="4117" max="4117" width="6.5703125" style="101" customWidth="1"/>
    <col min="4118" max="4118" width="7.5703125" style="101" customWidth="1"/>
    <col min="4119" max="4352" width="9.140625" style="101"/>
    <col min="4353" max="4353" width="3.85546875" style="101" customWidth="1"/>
    <col min="4354" max="4354" width="2.7109375" style="101" customWidth="1"/>
    <col min="4355" max="4355" width="6.140625" style="101" customWidth="1"/>
    <col min="4356" max="4356" width="23.28515625" style="101" customWidth="1"/>
    <col min="4357" max="4357" width="5.140625" style="101" customWidth="1"/>
    <col min="4358" max="4358" width="4.28515625" style="101" customWidth="1"/>
    <col min="4359" max="4359" width="5.42578125" style="101" customWidth="1"/>
    <col min="4360" max="4360" width="4.7109375" style="101" customWidth="1"/>
    <col min="4361" max="4362" width="4.5703125" style="101" customWidth="1"/>
    <col min="4363" max="4363" width="4.42578125" style="101" customWidth="1"/>
    <col min="4364" max="4364" width="4.5703125" style="101" customWidth="1"/>
    <col min="4365" max="4365" width="4.85546875" style="101" customWidth="1"/>
    <col min="4366" max="4367" width="5" style="101" customWidth="1"/>
    <col min="4368" max="4368" width="5.140625" style="101" customWidth="1"/>
    <col min="4369" max="4369" width="5" style="101" customWidth="1"/>
    <col min="4370" max="4370" width="4.28515625" style="101" customWidth="1"/>
    <col min="4371" max="4371" width="4.7109375" style="101" customWidth="1"/>
    <col min="4372" max="4372" width="5.42578125" style="101" customWidth="1"/>
    <col min="4373" max="4373" width="6.5703125" style="101" customWidth="1"/>
    <col min="4374" max="4374" width="7.5703125" style="101" customWidth="1"/>
    <col min="4375" max="4608" width="9.140625" style="101"/>
    <col min="4609" max="4609" width="3.85546875" style="101" customWidth="1"/>
    <col min="4610" max="4610" width="2.7109375" style="101" customWidth="1"/>
    <col min="4611" max="4611" width="6.140625" style="101" customWidth="1"/>
    <col min="4612" max="4612" width="23.28515625" style="101" customWidth="1"/>
    <col min="4613" max="4613" width="5.140625" style="101" customWidth="1"/>
    <col min="4614" max="4614" width="4.28515625" style="101" customWidth="1"/>
    <col min="4615" max="4615" width="5.42578125" style="101" customWidth="1"/>
    <col min="4616" max="4616" width="4.7109375" style="101" customWidth="1"/>
    <col min="4617" max="4618" width="4.5703125" style="101" customWidth="1"/>
    <col min="4619" max="4619" width="4.42578125" style="101" customWidth="1"/>
    <col min="4620" max="4620" width="4.5703125" style="101" customWidth="1"/>
    <col min="4621" max="4621" width="4.85546875" style="101" customWidth="1"/>
    <col min="4622" max="4623" width="5" style="101" customWidth="1"/>
    <col min="4624" max="4624" width="5.140625" style="101" customWidth="1"/>
    <col min="4625" max="4625" width="5" style="101" customWidth="1"/>
    <col min="4626" max="4626" width="4.28515625" style="101" customWidth="1"/>
    <col min="4627" max="4627" width="4.7109375" style="101" customWidth="1"/>
    <col min="4628" max="4628" width="5.42578125" style="101" customWidth="1"/>
    <col min="4629" max="4629" width="6.5703125" style="101" customWidth="1"/>
    <col min="4630" max="4630" width="7.5703125" style="101" customWidth="1"/>
    <col min="4631" max="4864" width="9.140625" style="101"/>
    <col min="4865" max="4865" width="3.85546875" style="101" customWidth="1"/>
    <col min="4866" max="4866" width="2.7109375" style="101" customWidth="1"/>
    <col min="4867" max="4867" width="6.140625" style="101" customWidth="1"/>
    <col min="4868" max="4868" width="23.28515625" style="101" customWidth="1"/>
    <col min="4869" max="4869" width="5.140625" style="101" customWidth="1"/>
    <col min="4870" max="4870" width="4.28515625" style="101" customWidth="1"/>
    <col min="4871" max="4871" width="5.42578125" style="101" customWidth="1"/>
    <col min="4872" max="4872" width="4.7109375" style="101" customWidth="1"/>
    <col min="4873" max="4874" width="4.5703125" style="101" customWidth="1"/>
    <col min="4875" max="4875" width="4.42578125" style="101" customWidth="1"/>
    <col min="4876" max="4876" width="4.5703125" style="101" customWidth="1"/>
    <col min="4877" max="4877" width="4.85546875" style="101" customWidth="1"/>
    <col min="4878" max="4879" width="5" style="101" customWidth="1"/>
    <col min="4880" max="4880" width="5.140625" style="101" customWidth="1"/>
    <col min="4881" max="4881" width="5" style="101" customWidth="1"/>
    <col min="4882" max="4882" width="4.28515625" style="101" customWidth="1"/>
    <col min="4883" max="4883" width="4.7109375" style="101" customWidth="1"/>
    <col min="4884" max="4884" width="5.42578125" style="101" customWidth="1"/>
    <col min="4885" max="4885" width="6.5703125" style="101" customWidth="1"/>
    <col min="4886" max="4886" width="7.5703125" style="101" customWidth="1"/>
    <col min="4887" max="5120" width="9.140625" style="101"/>
    <col min="5121" max="5121" width="3.85546875" style="101" customWidth="1"/>
    <col min="5122" max="5122" width="2.7109375" style="101" customWidth="1"/>
    <col min="5123" max="5123" width="6.140625" style="101" customWidth="1"/>
    <col min="5124" max="5124" width="23.28515625" style="101" customWidth="1"/>
    <col min="5125" max="5125" width="5.140625" style="101" customWidth="1"/>
    <col min="5126" max="5126" width="4.28515625" style="101" customWidth="1"/>
    <col min="5127" max="5127" width="5.42578125" style="101" customWidth="1"/>
    <col min="5128" max="5128" width="4.7109375" style="101" customWidth="1"/>
    <col min="5129" max="5130" width="4.5703125" style="101" customWidth="1"/>
    <col min="5131" max="5131" width="4.42578125" style="101" customWidth="1"/>
    <col min="5132" max="5132" width="4.5703125" style="101" customWidth="1"/>
    <col min="5133" max="5133" width="4.85546875" style="101" customWidth="1"/>
    <col min="5134" max="5135" width="5" style="101" customWidth="1"/>
    <col min="5136" max="5136" width="5.140625" style="101" customWidth="1"/>
    <col min="5137" max="5137" width="5" style="101" customWidth="1"/>
    <col min="5138" max="5138" width="4.28515625" style="101" customWidth="1"/>
    <col min="5139" max="5139" width="4.7109375" style="101" customWidth="1"/>
    <col min="5140" max="5140" width="5.42578125" style="101" customWidth="1"/>
    <col min="5141" max="5141" width="6.5703125" style="101" customWidth="1"/>
    <col min="5142" max="5142" width="7.5703125" style="101" customWidth="1"/>
    <col min="5143" max="5376" width="9.140625" style="101"/>
    <col min="5377" max="5377" width="3.85546875" style="101" customWidth="1"/>
    <col min="5378" max="5378" width="2.7109375" style="101" customWidth="1"/>
    <col min="5379" max="5379" width="6.140625" style="101" customWidth="1"/>
    <col min="5380" max="5380" width="23.28515625" style="101" customWidth="1"/>
    <col min="5381" max="5381" width="5.140625" style="101" customWidth="1"/>
    <col min="5382" max="5382" width="4.28515625" style="101" customWidth="1"/>
    <col min="5383" max="5383" width="5.42578125" style="101" customWidth="1"/>
    <col min="5384" max="5384" width="4.7109375" style="101" customWidth="1"/>
    <col min="5385" max="5386" width="4.5703125" style="101" customWidth="1"/>
    <col min="5387" max="5387" width="4.42578125" style="101" customWidth="1"/>
    <col min="5388" max="5388" width="4.5703125" style="101" customWidth="1"/>
    <col min="5389" max="5389" width="4.85546875" style="101" customWidth="1"/>
    <col min="5390" max="5391" width="5" style="101" customWidth="1"/>
    <col min="5392" max="5392" width="5.140625" style="101" customWidth="1"/>
    <col min="5393" max="5393" width="5" style="101" customWidth="1"/>
    <col min="5394" max="5394" width="4.28515625" style="101" customWidth="1"/>
    <col min="5395" max="5395" width="4.7109375" style="101" customWidth="1"/>
    <col min="5396" max="5396" width="5.42578125" style="101" customWidth="1"/>
    <col min="5397" max="5397" width="6.5703125" style="101" customWidth="1"/>
    <col min="5398" max="5398" width="7.5703125" style="101" customWidth="1"/>
    <col min="5399" max="5632" width="9.140625" style="101"/>
    <col min="5633" max="5633" width="3.85546875" style="101" customWidth="1"/>
    <col min="5634" max="5634" width="2.7109375" style="101" customWidth="1"/>
    <col min="5635" max="5635" width="6.140625" style="101" customWidth="1"/>
    <col min="5636" max="5636" width="23.28515625" style="101" customWidth="1"/>
    <col min="5637" max="5637" width="5.140625" style="101" customWidth="1"/>
    <col min="5638" max="5638" width="4.28515625" style="101" customWidth="1"/>
    <col min="5639" max="5639" width="5.42578125" style="101" customWidth="1"/>
    <col min="5640" max="5640" width="4.7109375" style="101" customWidth="1"/>
    <col min="5641" max="5642" width="4.5703125" style="101" customWidth="1"/>
    <col min="5643" max="5643" width="4.42578125" style="101" customWidth="1"/>
    <col min="5644" max="5644" width="4.5703125" style="101" customWidth="1"/>
    <col min="5645" max="5645" width="4.85546875" style="101" customWidth="1"/>
    <col min="5646" max="5647" width="5" style="101" customWidth="1"/>
    <col min="5648" max="5648" width="5.140625" style="101" customWidth="1"/>
    <col min="5649" max="5649" width="5" style="101" customWidth="1"/>
    <col min="5650" max="5650" width="4.28515625" style="101" customWidth="1"/>
    <col min="5651" max="5651" width="4.7109375" style="101" customWidth="1"/>
    <col min="5652" max="5652" width="5.42578125" style="101" customWidth="1"/>
    <col min="5653" max="5653" width="6.5703125" style="101" customWidth="1"/>
    <col min="5654" max="5654" width="7.5703125" style="101" customWidth="1"/>
    <col min="5655" max="5888" width="9.140625" style="101"/>
    <col min="5889" max="5889" width="3.85546875" style="101" customWidth="1"/>
    <col min="5890" max="5890" width="2.7109375" style="101" customWidth="1"/>
    <col min="5891" max="5891" width="6.140625" style="101" customWidth="1"/>
    <col min="5892" max="5892" width="23.28515625" style="101" customWidth="1"/>
    <col min="5893" max="5893" width="5.140625" style="101" customWidth="1"/>
    <col min="5894" max="5894" width="4.28515625" style="101" customWidth="1"/>
    <col min="5895" max="5895" width="5.42578125" style="101" customWidth="1"/>
    <col min="5896" max="5896" width="4.7109375" style="101" customWidth="1"/>
    <col min="5897" max="5898" width="4.5703125" style="101" customWidth="1"/>
    <col min="5899" max="5899" width="4.42578125" style="101" customWidth="1"/>
    <col min="5900" max="5900" width="4.5703125" style="101" customWidth="1"/>
    <col min="5901" max="5901" width="4.85546875" style="101" customWidth="1"/>
    <col min="5902" max="5903" width="5" style="101" customWidth="1"/>
    <col min="5904" max="5904" width="5.140625" style="101" customWidth="1"/>
    <col min="5905" max="5905" width="5" style="101" customWidth="1"/>
    <col min="5906" max="5906" width="4.28515625" style="101" customWidth="1"/>
    <col min="5907" max="5907" width="4.7109375" style="101" customWidth="1"/>
    <col min="5908" max="5908" width="5.42578125" style="101" customWidth="1"/>
    <col min="5909" max="5909" width="6.5703125" style="101" customWidth="1"/>
    <col min="5910" max="5910" width="7.5703125" style="101" customWidth="1"/>
    <col min="5911" max="6144" width="9.140625" style="101"/>
    <col min="6145" max="6145" width="3.85546875" style="101" customWidth="1"/>
    <col min="6146" max="6146" width="2.7109375" style="101" customWidth="1"/>
    <col min="6147" max="6147" width="6.140625" style="101" customWidth="1"/>
    <col min="6148" max="6148" width="23.28515625" style="101" customWidth="1"/>
    <col min="6149" max="6149" width="5.140625" style="101" customWidth="1"/>
    <col min="6150" max="6150" width="4.28515625" style="101" customWidth="1"/>
    <col min="6151" max="6151" width="5.42578125" style="101" customWidth="1"/>
    <col min="6152" max="6152" width="4.7109375" style="101" customWidth="1"/>
    <col min="6153" max="6154" width="4.5703125" style="101" customWidth="1"/>
    <col min="6155" max="6155" width="4.42578125" style="101" customWidth="1"/>
    <col min="6156" max="6156" width="4.5703125" style="101" customWidth="1"/>
    <col min="6157" max="6157" width="4.85546875" style="101" customWidth="1"/>
    <col min="6158" max="6159" width="5" style="101" customWidth="1"/>
    <col min="6160" max="6160" width="5.140625" style="101" customWidth="1"/>
    <col min="6161" max="6161" width="5" style="101" customWidth="1"/>
    <col min="6162" max="6162" width="4.28515625" style="101" customWidth="1"/>
    <col min="6163" max="6163" width="4.7109375" style="101" customWidth="1"/>
    <col min="6164" max="6164" width="5.42578125" style="101" customWidth="1"/>
    <col min="6165" max="6165" width="6.5703125" style="101" customWidth="1"/>
    <col min="6166" max="6166" width="7.5703125" style="101" customWidth="1"/>
    <col min="6167" max="6400" width="9.140625" style="101"/>
    <col min="6401" max="6401" width="3.85546875" style="101" customWidth="1"/>
    <col min="6402" max="6402" width="2.7109375" style="101" customWidth="1"/>
    <col min="6403" max="6403" width="6.140625" style="101" customWidth="1"/>
    <col min="6404" max="6404" width="23.28515625" style="101" customWidth="1"/>
    <col min="6405" max="6405" width="5.140625" style="101" customWidth="1"/>
    <col min="6406" max="6406" width="4.28515625" style="101" customWidth="1"/>
    <col min="6407" max="6407" width="5.42578125" style="101" customWidth="1"/>
    <col min="6408" max="6408" width="4.7109375" style="101" customWidth="1"/>
    <col min="6409" max="6410" width="4.5703125" style="101" customWidth="1"/>
    <col min="6411" max="6411" width="4.42578125" style="101" customWidth="1"/>
    <col min="6412" max="6412" width="4.5703125" style="101" customWidth="1"/>
    <col min="6413" max="6413" width="4.85546875" style="101" customWidth="1"/>
    <col min="6414" max="6415" width="5" style="101" customWidth="1"/>
    <col min="6416" max="6416" width="5.140625" style="101" customWidth="1"/>
    <col min="6417" max="6417" width="5" style="101" customWidth="1"/>
    <col min="6418" max="6418" width="4.28515625" style="101" customWidth="1"/>
    <col min="6419" max="6419" width="4.7109375" style="101" customWidth="1"/>
    <col min="6420" max="6420" width="5.42578125" style="101" customWidth="1"/>
    <col min="6421" max="6421" width="6.5703125" style="101" customWidth="1"/>
    <col min="6422" max="6422" width="7.5703125" style="101" customWidth="1"/>
    <col min="6423" max="6656" width="9.140625" style="101"/>
    <col min="6657" max="6657" width="3.85546875" style="101" customWidth="1"/>
    <col min="6658" max="6658" width="2.7109375" style="101" customWidth="1"/>
    <col min="6659" max="6659" width="6.140625" style="101" customWidth="1"/>
    <col min="6660" max="6660" width="23.28515625" style="101" customWidth="1"/>
    <col min="6661" max="6661" width="5.140625" style="101" customWidth="1"/>
    <col min="6662" max="6662" width="4.28515625" style="101" customWidth="1"/>
    <col min="6663" max="6663" width="5.42578125" style="101" customWidth="1"/>
    <col min="6664" max="6664" width="4.7109375" style="101" customWidth="1"/>
    <col min="6665" max="6666" width="4.5703125" style="101" customWidth="1"/>
    <col min="6667" max="6667" width="4.42578125" style="101" customWidth="1"/>
    <col min="6668" max="6668" width="4.5703125" style="101" customWidth="1"/>
    <col min="6669" max="6669" width="4.85546875" style="101" customWidth="1"/>
    <col min="6670" max="6671" width="5" style="101" customWidth="1"/>
    <col min="6672" max="6672" width="5.140625" style="101" customWidth="1"/>
    <col min="6673" max="6673" width="5" style="101" customWidth="1"/>
    <col min="6674" max="6674" width="4.28515625" style="101" customWidth="1"/>
    <col min="6675" max="6675" width="4.7109375" style="101" customWidth="1"/>
    <col min="6676" max="6676" width="5.42578125" style="101" customWidth="1"/>
    <col min="6677" max="6677" width="6.5703125" style="101" customWidth="1"/>
    <col min="6678" max="6678" width="7.5703125" style="101" customWidth="1"/>
    <col min="6679" max="6912" width="9.140625" style="101"/>
    <col min="6913" max="6913" width="3.85546875" style="101" customWidth="1"/>
    <col min="6914" max="6914" width="2.7109375" style="101" customWidth="1"/>
    <col min="6915" max="6915" width="6.140625" style="101" customWidth="1"/>
    <col min="6916" max="6916" width="23.28515625" style="101" customWidth="1"/>
    <col min="6917" max="6917" width="5.140625" style="101" customWidth="1"/>
    <col min="6918" max="6918" width="4.28515625" style="101" customWidth="1"/>
    <col min="6919" max="6919" width="5.42578125" style="101" customWidth="1"/>
    <col min="6920" max="6920" width="4.7109375" style="101" customWidth="1"/>
    <col min="6921" max="6922" width="4.5703125" style="101" customWidth="1"/>
    <col min="6923" max="6923" width="4.42578125" style="101" customWidth="1"/>
    <col min="6924" max="6924" width="4.5703125" style="101" customWidth="1"/>
    <col min="6925" max="6925" width="4.85546875" style="101" customWidth="1"/>
    <col min="6926" max="6927" width="5" style="101" customWidth="1"/>
    <col min="6928" max="6928" width="5.140625" style="101" customWidth="1"/>
    <col min="6929" max="6929" width="5" style="101" customWidth="1"/>
    <col min="6930" max="6930" width="4.28515625" style="101" customWidth="1"/>
    <col min="6931" max="6931" width="4.7109375" style="101" customWidth="1"/>
    <col min="6932" max="6932" width="5.42578125" style="101" customWidth="1"/>
    <col min="6933" max="6933" width="6.5703125" style="101" customWidth="1"/>
    <col min="6934" max="6934" width="7.5703125" style="101" customWidth="1"/>
    <col min="6935" max="7168" width="9.140625" style="101"/>
    <col min="7169" max="7169" width="3.85546875" style="101" customWidth="1"/>
    <col min="7170" max="7170" width="2.7109375" style="101" customWidth="1"/>
    <col min="7171" max="7171" width="6.140625" style="101" customWidth="1"/>
    <col min="7172" max="7172" width="23.28515625" style="101" customWidth="1"/>
    <col min="7173" max="7173" width="5.140625" style="101" customWidth="1"/>
    <col min="7174" max="7174" width="4.28515625" style="101" customWidth="1"/>
    <col min="7175" max="7175" width="5.42578125" style="101" customWidth="1"/>
    <col min="7176" max="7176" width="4.7109375" style="101" customWidth="1"/>
    <col min="7177" max="7178" width="4.5703125" style="101" customWidth="1"/>
    <col min="7179" max="7179" width="4.42578125" style="101" customWidth="1"/>
    <col min="7180" max="7180" width="4.5703125" style="101" customWidth="1"/>
    <col min="7181" max="7181" width="4.85546875" style="101" customWidth="1"/>
    <col min="7182" max="7183" width="5" style="101" customWidth="1"/>
    <col min="7184" max="7184" width="5.140625" style="101" customWidth="1"/>
    <col min="7185" max="7185" width="5" style="101" customWidth="1"/>
    <col min="7186" max="7186" width="4.28515625" style="101" customWidth="1"/>
    <col min="7187" max="7187" width="4.7109375" style="101" customWidth="1"/>
    <col min="7188" max="7188" width="5.42578125" style="101" customWidth="1"/>
    <col min="7189" max="7189" width="6.5703125" style="101" customWidth="1"/>
    <col min="7190" max="7190" width="7.5703125" style="101" customWidth="1"/>
    <col min="7191" max="7424" width="9.140625" style="101"/>
    <col min="7425" max="7425" width="3.85546875" style="101" customWidth="1"/>
    <col min="7426" max="7426" width="2.7109375" style="101" customWidth="1"/>
    <col min="7427" max="7427" width="6.140625" style="101" customWidth="1"/>
    <col min="7428" max="7428" width="23.28515625" style="101" customWidth="1"/>
    <col min="7429" max="7429" width="5.140625" style="101" customWidth="1"/>
    <col min="7430" max="7430" width="4.28515625" style="101" customWidth="1"/>
    <col min="7431" max="7431" width="5.42578125" style="101" customWidth="1"/>
    <col min="7432" max="7432" width="4.7109375" style="101" customWidth="1"/>
    <col min="7433" max="7434" width="4.5703125" style="101" customWidth="1"/>
    <col min="7435" max="7435" width="4.42578125" style="101" customWidth="1"/>
    <col min="7436" max="7436" width="4.5703125" style="101" customWidth="1"/>
    <col min="7437" max="7437" width="4.85546875" style="101" customWidth="1"/>
    <col min="7438" max="7439" width="5" style="101" customWidth="1"/>
    <col min="7440" max="7440" width="5.140625" style="101" customWidth="1"/>
    <col min="7441" max="7441" width="5" style="101" customWidth="1"/>
    <col min="7442" max="7442" width="4.28515625" style="101" customWidth="1"/>
    <col min="7443" max="7443" width="4.7109375" style="101" customWidth="1"/>
    <col min="7444" max="7444" width="5.42578125" style="101" customWidth="1"/>
    <col min="7445" max="7445" width="6.5703125" style="101" customWidth="1"/>
    <col min="7446" max="7446" width="7.5703125" style="101" customWidth="1"/>
    <col min="7447" max="7680" width="9.140625" style="101"/>
    <col min="7681" max="7681" width="3.85546875" style="101" customWidth="1"/>
    <col min="7682" max="7682" width="2.7109375" style="101" customWidth="1"/>
    <col min="7683" max="7683" width="6.140625" style="101" customWidth="1"/>
    <col min="7684" max="7684" width="23.28515625" style="101" customWidth="1"/>
    <col min="7685" max="7685" width="5.140625" style="101" customWidth="1"/>
    <col min="7686" max="7686" width="4.28515625" style="101" customWidth="1"/>
    <col min="7687" max="7687" width="5.42578125" style="101" customWidth="1"/>
    <col min="7688" max="7688" width="4.7109375" style="101" customWidth="1"/>
    <col min="7689" max="7690" width="4.5703125" style="101" customWidth="1"/>
    <col min="7691" max="7691" width="4.42578125" style="101" customWidth="1"/>
    <col min="7692" max="7692" width="4.5703125" style="101" customWidth="1"/>
    <col min="7693" max="7693" width="4.85546875" style="101" customWidth="1"/>
    <col min="7694" max="7695" width="5" style="101" customWidth="1"/>
    <col min="7696" max="7696" width="5.140625" style="101" customWidth="1"/>
    <col min="7697" max="7697" width="5" style="101" customWidth="1"/>
    <col min="7698" max="7698" width="4.28515625" style="101" customWidth="1"/>
    <col min="7699" max="7699" width="4.7109375" style="101" customWidth="1"/>
    <col min="7700" max="7700" width="5.42578125" style="101" customWidth="1"/>
    <col min="7701" max="7701" width="6.5703125" style="101" customWidth="1"/>
    <col min="7702" max="7702" width="7.5703125" style="101" customWidth="1"/>
    <col min="7703" max="7936" width="9.140625" style="101"/>
    <col min="7937" max="7937" width="3.85546875" style="101" customWidth="1"/>
    <col min="7938" max="7938" width="2.7109375" style="101" customWidth="1"/>
    <col min="7939" max="7939" width="6.140625" style="101" customWidth="1"/>
    <col min="7940" max="7940" width="23.28515625" style="101" customWidth="1"/>
    <col min="7941" max="7941" width="5.140625" style="101" customWidth="1"/>
    <col min="7942" max="7942" width="4.28515625" style="101" customWidth="1"/>
    <col min="7943" max="7943" width="5.42578125" style="101" customWidth="1"/>
    <col min="7944" max="7944" width="4.7109375" style="101" customWidth="1"/>
    <col min="7945" max="7946" width="4.5703125" style="101" customWidth="1"/>
    <col min="7947" max="7947" width="4.42578125" style="101" customWidth="1"/>
    <col min="7948" max="7948" width="4.5703125" style="101" customWidth="1"/>
    <col min="7949" max="7949" width="4.85546875" style="101" customWidth="1"/>
    <col min="7950" max="7951" width="5" style="101" customWidth="1"/>
    <col min="7952" max="7952" width="5.140625" style="101" customWidth="1"/>
    <col min="7953" max="7953" width="5" style="101" customWidth="1"/>
    <col min="7954" max="7954" width="4.28515625" style="101" customWidth="1"/>
    <col min="7955" max="7955" width="4.7109375" style="101" customWidth="1"/>
    <col min="7956" max="7956" width="5.42578125" style="101" customWidth="1"/>
    <col min="7957" max="7957" width="6.5703125" style="101" customWidth="1"/>
    <col min="7958" max="7958" width="7.5703125" style="101" customWidth="1"/>
    <col min="7959" max="8192" width="9.140625" style="101"/>
    <col min="8193" max="8193" width="3.85546875" style="101" customWidth="1"/>
    <col min="8194" max="8194" width="2.7109375" style="101" customWidth="1"/>
    <col min="8195" max="8195" width="6.140625" style="101" customWidth="1"/>
    <col min="8196" max="8196" width="23.28515625" style="101" customWidth="1"/>
    <col min="8197" max="8197" width="5.140625" style="101" customWidth="1"/>
    <col min="8198" max="8198" width="4.28515625" style="101" customWidth="1"/>
    <col min="8199" max="8199" width="5.42578125" style="101" customWidth="1"/>
    <col min="8200" max="8200" width="4.7109375" style="101" customWidth="1"/>
    <col min="8201" max="8202" width="4.5703125" style="101" customWidth="1"/>
    <col min="8203" max="8203" width="4.42578125" style="101" customWidth="1"/>
    <col min="8204" max="8204" width="4.5703125" style="101" customWidth="1"/>
    <col min="8205" max="8205" width="4.85546875" style="101" customWidth="1"/>
    <col min="8206" max="8207" width="5" style="101" customWidth="1"/>
    <col min="8208" max="8208" width="5.140625" style="101" customWidth="1"/>
    <col min="8209" max="8209" width="5" style="101" customWidth="1"/>
    <col min="8210" max="8210" width="4.28515625" style="101" customWidth="1"/>
    <col min="8211" max="8211" width="4.7109375" style="101" customWidth="1"/>
    <col min="8212" max="8212" width="5.42578125" style="101" customWidth="1"/>
    <col min="8213" max="8213" width="6.5703125" style="101" customWidth="1"/>
    <col min="8214" max="8214" width="7.5703125" style="101" customWidth="1"/>
    <col min="8215" max="8448" width="9.140625" style="101"/>
    <col min="8449" max="8449" width="3.85546875" style="101" customWidth="1"/>
    <col min="8450" max="8450" width="2.7109375" style="101" customWidth="1"/>
    <col min="8451" max="8451" width="6.140625" style="101" customWidth="1"/>
    <col min="8452" max="8452" width="23.28515625" style="101" customWidth="1"/>
    <col min="8453" max="8453" width="5.140625" style="101" customWidth="1"/>
    <col min="8454" max="8454" width="4.28515625" style="101" customWidth="1"/>
    <col min="8455" max="8455" width="5.42578125" style="101" customWidth="1"/>
    <col min="8456" max="8456" width="4.7109375" style="101" customWidth="1"/>
    <col min="8457" max="8458" width="4.5703125" style="101" customWidth="1"/>
    <col min="8459" max="8459" width="4.42578125" style="101" customWidth="1"/>
    <col min="8460" max="8460" width="4.5703125" style="101" customWidth="1"/>
    <col min="8461" max="8461" width="4.85546875" style="101" customWidth="1"/>
    <col min="8462" max="8463" width="5" style="101" customWidth="1"/>
    <col min="8464" max="8464" width="5.140625" style="101" customWidth="1"/>
    <col min="8465" max="8465" width="5" style="101" customWidth="1"/>
    <col min="8466" max="8466" width="4.28515625" style="101" customWidth="1"/>
    <col min="8467" max="8467" width="4.7109375" style="101" customWidth="1"/>
    <col min="8468" max="8468" width="5.42578125" style="101" customWidth="1"/>
    <col min="8469" max="8469" width="6.5703125" style="101" customWidth="1"/>
    <col min="8470" max="8470" width="7.5703125" style="101" customWidth="1"/>
    <col min="8471" max="8704" width="9.140625" style="101"/>
    <col min="8705" max="8705" width="3.85546875" style="101" customWidth="1"/>
    <col min="8706" max="8706" width="2.7109375" style="101" customWidth="1"/>
    <col min="8707" max="8707" width="6.140625" style="101" customWidth="1"/>
    <col min="8708" max="8708" width="23.28515625" style="101" customWidth="1"/>
    <col min="8709" max="8709" width="5.140625" style="101" customWidth="1"/>
    <col min="8710" max="8710" width="4.28515625" style="101" customWidth="1"/>
    <col min="8711" max="8711" width="5.42578125" style="101" customWidth="1"/>
    <col min="8712" max="8712" width="4.7109375" style="101" customWidth="1"/>
    <col min="8713" max="8714" width="4.5703125" style="101" customWidth="1"/>
    <col min="8715" max="8715" width="4.42578125" style="101" customWidth="1"/>
    <col min="8716" max="8716" width="4.5703125" style="101" customWidth="1"/>
    <col min="8717" max="8717" width="4.85546875" style="101" customWidth="1"/>
    <col min="8718" max="8719" width="5" style="101" customWidth="1"/>
    <col min="8720" max="8720" width="5.140625" style="101" customWidth="1"/>
    <col min="8721" max="8721" width="5" style="101" customWidth="1"/>
    <col min="8722" max="8722" width="4.28515625" style="101" customWidth="1"/>
    <col min="8723" max="8723" width="4.7109375" style="101" customWidth="1"/>
    <col min="8724" max="8724" width="5.42578125" style="101" customWidth="1"/>
    <col min="8725" max="8725" width="6.5703125" style="101" customWidth="1"/>
    <col min="8726" max="8726" width="7.5703125" style="101" customWidth="1"/>
    <col min="8727" max="8960" width="9.140625" style="101"/>
    <col min="8961" max="8961" width="3.85546875" style="101" customWidth="1"/>
    <col min="8962" max="8962" width="2.7109375" style="101" customWidth="1"/>
    <col min="8963" max="8963" width="6.140625" style="101" customWidth="1"/>
    <col min="8964" max="8964" width="23.28515625" style="101" customWidth="1"/>
    <col min="8965" max="8965" width="5.140625" style="101" customWidth="1"/>
    <col min="8966" max="8966" width="4.28515625" style="101" customWidth="1"/>
    <col min="8967" max="8967" width="5.42578125" style="101" customWidth="1"/>
    <col min="8968" max="8968" width="4.7109375" style="101" customWidth="1"/>
    <col min="8969" max="8970" width="4.5703125" style="101" customWidth="1"/>
    <col min="8971" max="8971" width="4.42578125" style="101" customWidth="1"/>
    <col min="8972" max="8972" width="4.5703125" style="101" customWidth="1"/>
    <col min="8973" max="8973" width="4.85546875" style="101" customWidth="1"/>
    <col min="8974" max="8975" width="5" style="101" customWidth="1"/>
    <col min="8976" max="8976" width="5.140625" style="101" customWidth="1"/>
    <col min="8977" max="8977" width="5" style="101" customWidth="1"/>
    <col min="8978" max="8978" width="4.28515625" style="101" customWidth="1"/>
    <col min="8979" max="8979" width="4.7109375" style="101" customWidth="1"/>
    <col min="8980" max="8980" width="5.42578125" style="101" customWidth="1"/>
    <col min="8981" max="8981" width="6.5703125" style="101" customWidth="1"/>
    <col min="8982" max="8982" width="7.5703125" style="101" customWidth="1"/>
    <col min="8983" max="9216" width="9.140625" style="101"/>
    <col min="9217" max="9217" width="3.85546875" style="101" customWidth="1"/>
    <col min="9218" max="9218" width="2.7109375" style="101" customWidth="1"/>
    <col min="9219" max="9219" width="6.140625" style="101" customWidth="1"/>
    <col min="9220" max="9220" width="23.28515625" style="101" customWidth="1"/>
    <col min="9221" max="9221" width="5.140625" style="101" customWidth="1"/>
    <col min="9222" max="9222" width="4.28515625" style="101" customWidth="1"/>
    <col min="9223" max="9223" width="5.42578125" style="101" customWidth="1"/>
    <col min="9224" max="9224" width="4.7109375" style="101" customWidth="1"/>
    <col min="9225" max="9226" width="4.5703125" style="101" customWidth="1"/>
    <col min="9227" max="9227" width="4.42578125" style="101" customWidth="1"/>
    <col min="9228" max="9228" width="4.5703125" style="101" customWidth="1"/>
    <col min="9229" max="9229" width="4.85546875" style="101" customWidth="1"/>
    <col min="9230" max="9231" width="5" style="101" customWidth="1"/>
    <col min="9232" max="9232" width="5.140625" style="101" customWidth="1"/>
    <col min="9233" max="9233" width="5" style="101" customWidth="1"/>
    <col min="9234" max="9234" width="4.28515625" style="101" customWidth="1"/>
    <col min="9235" max="9235" width="4.7109375" style="101" customWidth="1"/>
    <col min="9236" max="9236" width="5.42578125" style="101" customWidth="1"/>
    <col min="9237" max="9237" width="6.5703125" style="101" customWidth="1"/>
    <col min="9238" max="9238" width="7.5703125" style="101" customWidth="1"/>
    <col min="9239" max="9472" width="9.140625" style="101"/>
    <col min="9473" max="9473" width="3.85546875" style="101" customWidth="1"/>
    <col min="9474" max="9474" width="2.7109375" style="101" customWidth="1"/>
    <col min="9475" max="9475" width="6.140625" style="101" customWidth="1"/>
    <col min="9476" max="9476" width="23.28515625" style="101" customWidth="1"/>
    <col min="9477" max="9477" width="5.140625" style="101" customWidth="1"/>
    <col min="9478" max="9478" width="4.28515625" style="101" customWidth="1"/>
    <col min="9479" max="9479" width="5.42578125" style="101" customWidth="1"/>
    <col min="9480" max="9480" width="4.7109375" style="101" customWidth="1"/>
    <col min="9481" max="9482" width="4.5703125" style="101" customWidth="1"/>
    <col min="9483" max="9483" width="4.42578125" style="101" customWidth="1"/>
    <col min="9484" max="9484" width="4.5703125" style="101" customWidth="1"/>
    <col min="9485" max="9485" width="4.85546875" style="101" customWidth="1"/>
    <col min="9486" max="9487" width="5" style="101" customWidth="1"/>
    <col min="9488" max="9488" width="5.140625" style="101" customWidth="1"/>
    <col min="9489" max="9489" width="5" style="101" customWidth="1"/>
    <col min="9490" max="9490" width="4.28515625" style="101" customWidth="1"/>
    <col min="9491" max="9491" width="4.7109375" style="101" customWidth="1"/>
    <col min="9492" max="9492" width="5.42578125" style="101" customWidth="1"/>
    <col min="9493" max="9493" width="6.5703125" style="101" customWidth="1"/>
    <col min="9494" max="9494" width="7.5703125" style="101" customWidth="1"/>
    <col min="9495" max="9728" width="9.140625" style="101"/>
    <col min="9729" max="9729" width="3.85546875" style="101" customWidth="1"/>
    <col min="9730" max="9730" width="2.7109375" style="101" customWidth="1"/>
    <col min="9731" max="9731" width="6.140625" style="101" customWidth="1"/>
    <col min="9732" max="9732" width="23.28515625" style="101" customWidth="1"/>
    <col min="9733" max="9733" width="5.140625" style="101" customWidth="1"/>
    <col min="9734" max="9734" width="4.28515625" style="101" customWidth="1"/>
    <col min="9735" max="9735" width="5.42578125" style="101" customWidth="1"/>
    <col min="9736" max="9736" width="4.7109375" style="101" customWidth="1"/>
    <col min="9737" max="9738" width="4.5703125" style="101" customWidth="1"/>
    <col min="9739" max="9739" width="4.42578125" style="101" customWidth="1"/>
    <col min="9740" max="9740" width="4.5703125" style="101" customWidth="1"/>
    <col min="9741" max="9741" width="4.85546875" style="101" customWidth="1"/>
    <col min="9742" max="9743" width="5" style="101" customWidth="1"/>
    <col min="9744" max="9744" width="5.140625" style="101" customWidth="1"/>
    <col min="9745" max="9745" width="5" style="101" customWidth="1"/>
    <col min="9746" max="9746" width="4.28515625" style="101" customWidth="1"/>
    <col min="9747" max="9747" width="4.7109375" style="101" customWidth="1"/>
    <col min="9748" max="9748" width="5.42578125" style="101" customWidth="1"/>
    <col min="9749" max="9749" width="6.5703125" style="101" customWidth="1"/>
    <col min="9750" max="9750" width="7.5703125" style="101" customWidth="1"/>
    <col min="9751" max="9984" width="9.140625" style="101"/>
    <col min="9985" max="9985" width="3.85546875" style="101" customWidth="1"/>
    <col min="9986" max="9986" width="2.7109375" style="101" customWidth="1"/>
    <col min="9987" max="9987" width="6.140625" style="101" customWidth="1"/>
    <col min="9988" max="9988" width="23.28515625" style="101" customWidth="1"/>
    <col min="9989" max="9989" width="5.140625" style="101" customWidth="1"/>
    <col min="9990" max="9990" width="4.28515625" style="101" customWidth="1"/>
    <col min="9991" max="9991" width="5.42578125" style="101" customWidth="1"/>
    <col min="9992" max="9992" width="4.7109375" style="101" customWidth="1"/>
    <col min="9993" max="9994" width="4.5703125" style="101" customWidth="1"/>
    <col min="9995" max="9995" width="4.42578125" style="101" customWidth="1"/>
    <col min="9996" max="9996" width="4.5703125" style="101" customWidth="1"/>
    <col min="9997" max="9997" width="4.85546875" style="101" customWidth="1"/>
    <col min="9998" max="9999" width="5" style="101" customWidth="1"/>
    <col min="10000" max="10000" width="5.140625" style="101" customWidth="1"/>
    <col min="10001" max="10001" width="5" style="101" customWidth="1"/>
    <col min="10002" max="10002" width="4.28515625" style="101" customWidth="1"/>
    <col min="10003" max="10003" width="4.7109375" style="101" customWidth="1"/>
    <col min="10004" max="10004" width="5.42578125" style="101" customWidth="1"/>
    <col min="10005" max="10005" width="6.5703125" style="101" customWidth="1"/>
    <col min="10006" max="10006" width="7.5703125" style="101" customWidth="1"/>
    <col min="10007" max="10240" width="9.140625" style="101"/>
    <col min="10241" max="10241" width="3.85546875" style="101" customWidth="1"/>
    <col min="10242" max="10242" width="2.7109375" style="101" customWidth="1"/>
    <col min="10243" max="10243" width="6.140625" style="101" customWidth="1"/>
    <col min="10244" max="10244" width="23.28515625" style="101" customWidth="1"/>
    <col min="10245" max="10245" width="5.140625" style="101" customWidth="1"/>
    <col min="10246" max="10246" width="4.28515625" style="101" customWidth="1"/>
    <col min="10247" max="10247" width="5.42578125" style="101" customWidth="1"/>
    <col min="10248" max="10248" width="4.7109375" style="101" customWidth="1"/>
    <col min="10249" max="10250" width="4.5703125" style="101" customWidth="1"/>
    <col min="10251" max="10251" width="4.42578125" style="101" customWidth="1"/>
    <col min="10252" max="10252" width="4.5703125" style="101" customWidth="1"/>
    <col min="10253" max="10253" width="4.85546875" style="101" customWidth="1"/>
    <col min="10254" max="10255" width="5" style="101" customWidth="1"/>
    <col min="10256" max="10256" width="5.140625" style="101" customWidth="1"/>
    <col min="10257" max="10257" width="5" style="101" customWidth="1"/>
    <col min="10258" max="10258" width="4.28515625" style="101" customWidth="1"/>
    <col min="10259" max="10259" width="4.7109375" style="101" customWidth="1"/>
    <col min="10260" max="10260" width="5.42578125" style="101" customWidth="1"/>
    <col min="10261" max="10261" width="6.5703125" style="101" customWidth="1"/>
    <col min="10262" max="10262" width="7.5703125" style="101" customWidth="1"/>
    <col min="10263" max="10496" width="9.140625" style="101"/>
    <col min="10497" max="10497" width="3.85546875" style="101" customWidth="1"/>
    <col min="10498" max="10498" width="2.7109375" style="101" customWidth="1"/>
    <col min="10499" max="10499" width="6.140625" style="101" customWidth="1"/>
    <col min="10500" max="10500" width="23.28515625" style="101" customWidth="1"/>
    <col min="10501" max="10501" width="5.140625" style="101" customWidth="1"/>
    <col min="10502" max="10502" width="4.28515625" style="101" customWidth="1"/>
    <col min="10503" max="10503" width="5.42578125" style="101" customWidth="1"/>
    <col min="10504" max="10504" width="4.7109375" style="101" customWidth="1"/>
    <col min="10505" max="10506" width="4.5703125" style="101" customWidth="1"/>
    <col min="10507" max="10507" width="4.42578125" style="101" customWidth="1"/>
    <col min="10508" max="10508" width="4.5703125" style="101" customWidth="1"/>
    <col min="10509" max="10509" width="4.85546875" style="101" customWidth="1"/>
    <col min="10510" max="10511" width="5" style="101" customWidth="1"/>
    <col min="10512" max="10512" width="5.140625" style="101" customWidth="1"/>
    <col min="10513" max="10513" width="5" style="101" customWidth="1"/>
    <col min="10514" max="10514" width="4.28515625" style="101" customWidth="1"/>
    <col min="10515" max="10515" width="4.7109375" style="101" customWidth="1"/>
    <col min="10516" max="10516" width="5.42578125" style="101" customWidth="1"/>
    <col min="10517" max="10517" width="6.5703125" style="101" customWidth="1"/>
    <col min="10518" max="10518" width="7.5703125" style="101" customWidth="1"/>
    <col min="10519" max="10752" width="9.140625" style="101"/>
    <col min="10753" max="10753" width="3.85546875" style="101" customWidth="1"/>
    <col min="10754" max="10754" width="2.7109375" style="101" customWidth="1"/>
    <col min="10755" max="10755" width="6.140625" style="101" customWidth="1"/>
    <col min="10756" max="10756" width="23.28515625" style="101" customWidth="1"/>
    <col min="10757" max="10757" width="5.140625" style="101" customWidth="1"/>
    <col min="10758" max="10758" width="4.28515625" style="101" customWidth="1"/>
    <col min="10759" max="10759" width="5.42578125" style="101" customWidth="1"/>
    <col min="10760" max="10760" width="4.7109375" style="101" customWidth="1"/>
    <col min="10761" max="10762" width="4.5703125" style="101" customWidth="1"/>
    <col min="10763" max="10763" width="4.42578125" style="101" customWidth="1"/>
    <col min="10764" max="10764" width="4.5703125" style="101" customWidth="1"/>
    <col min="10765" max="10765" width="4.85546875" style="101" customWidth="1"/>
    <col min="10766" max="10767" width="5" style="101" customWidth="1"/>
    <col min="10768" max="10768" width="5.140625" style="101" customWidth="1"/>
    <col min="10769" max="10769" width="5" style="101" customWidth="1"/>
    <col min="10770" max="10770" width="4.28515625" style="101" customWidth="1"/>
    <col min="10771" max="10771" width="4.7109375" style="101" customWidth="1"/>
    <col min="10772" max="10772" width="5.42578125" style="101" customWidth="1"/>
    <col min="10773" max="10773" width="6.5703125" style="101" customWidth="1"/>
    <col min="10774" max="10774" width="7.5703125" style="101" customWidth="1"/>
    <col min="10775" max="11008" width="9.140625" style="101"/>
    <col min="11009" max="11009" width="3.85546875" style="101" customWidth="1"/>
    <col min="11010" max="11010" width="2.7109375" style="101" customWidth="1"/>
    <col min="11011" max="11011" width="6.140625" style="101" customWidth="1"/>
    <col min="11012" max="11012" width="23.28515625" style="101" customWidth="1"/>
    <col min="11013" max="11013" width="5.140625" style="101" customWidth="1"/>
    <col min="11014" max="11014" width="4.28515625" style="101" customWidth="1"/>
    <col min="11015" max="11015" width="5.42578125" style="101" customWidth="1"/>
    <col min="11016" max="11016" width="4.7109375" style="101" customWidth="1"/>
    <col min="11017" max="11018" width="4.5703125" style="101" customWidth="1"/>
    <col min="11019" max="11019" width="4.42578125" style="101" customWidth="1"/>
    <col min="11020" max="11020" width="4.5703125" style="101" customWidth="1"/>
    <col min="11021" max="11021" width="4.85546875" style="101" customWidth="1"/>
    <col min="11022" max="11023" width="5" style="101" customWidth="1"/>
    <col min="11024" max="11024" width="5.140625" style="101" customWidth="1"/>
    <col min="11025" max="11025" width="5" style="101" customWidth="1"/>
    <col min="11026" max="11026" width="4.28515625" style="101" customWidth="1"/>
    <col min="11027" max="11027" width="4.7109375" style="101" customWidth="1"/>
    <col min="11028" max="11028" width="5.42578125" style="101" customWidth="1"/>
    <col min="11029" max="11029" width="6.5703125" style="101" customWidth="1"/>
    <col min="11030" max="11030" width="7.5703125" style="101" customWidth="1"/>
    <col min="11031" max="11264" width="9.140625" style="101"/>
    <col min="11265" max="11265" width="3.85546875" style="101" customWidth="1"/>
    <col min="11266" max="11266" width="2.7109375" style="101" customWidth="1"/>
    <col min="11267" max="11267" width="6.140625" style="101" customWidth="1"/>
    <col min="11268" max="11268" width="23.28515625" style="101" customWidth="1"/>
    <col min="11269" max="11269" width="5.140625" style="101" customWidth="1"/>
    <col min="11270" max="11270" width="4.28515625" style="101" customWidth="1"/>
    <col min="11271" max="11271" width="5.42578125" style="101" customWidth="1"/>
    <col min="11272" max="11272" width="4.7109375" style="101" customWidth="1"/>
    <col min="11273" max="11274" width="4.5703125" style="101" customWidth="1"/>
    <col min="11275" max="11275" width="4.42578125" style="101" customWidth="1"/>
    <col min="11276" max="11276" width="4.5703125" style="101" customWidth="1"/>
    <col min="11277" max="11277" width="4.85546875" style="101" customWidth="1"/>
    <col min="11278" max="11279" width="5" style="101" customWidth="1"/>
    <col min="11280" max="11280" width="5.140625" style="101" customWidth="1"/>
    <col min="11281" max="11281" width="5" style="101" customWidth="1"/>
    <col min="11282" max="11282" width="4.28515625" style="101" customWidth="1"/>
    <col min="11283" max="11283" width="4.7109375" style="101" customWidth="1"/>
    <col min="11284" max="11284" width="5.42578125" style="101" customWidth="1"/>
    <col min="11285" max="11285" width="6.5703125" style="101" customWidth="1"/>
    <col min="11286" max="11286" width="7.5703125" style="101" customWidth="1"/>
    <col min="11287" max="11520" width="9.140625" style="101"/>
    <col min="11521" max="11521" width="3.85546875" style="101" customWidth="1"/>
    <col min="11522" max="11522" width="2.7109375" style="101" customWidth="1"/>
    <col min="11523" max="11523" width="6.140625" style="101" customWidth="1"/>
    <col min="11524" max="11524" width="23.28515625" style="101" customWidth="1"/>
    <col min="11525" max="11525" width="5.140625" style="101" customWidth="1"/>
    <col min="11526" max="11526" width="4.28515625" style="101" customWidth="1"/>
    <col min="11527" max="11527" width="5.42578125" style="101" customWidth="1"/>
    <col min="11528" max="11528" width="4.7109375" style="101" customWidth="1"/>
    <col min="11529" max="11530" width="4.5703125" style="101" customWidth="1"/>
    <col min="11531" max="11531" width="4.42578125" style="101" customWidth="1"/>
    <col min="11532" max="11532" width="4.5703125" style="101" customWidth="1"/>
    <col min="11533" max="11533" width="4.85546875" style="101" customWidth="1"/>
    <col min="11534" max="11535" width="5" style="101" customWidth="1"/>
    <col min="11536" max="11536" width="5.140625" style="101" customWidth="1"/>
    <col min="11537" max="11537" width="5" style="101" customWidth="1"/>
    <col min="11538" max="11538" width="4.28515625" style="101" customWidth="1"/>
    <col min="11539" max="11539" width="4.7109375" style="101" customWidth="1"/>
    <col min="11540" max="11540" width="5.42578125" style="101" customWidth="1"/>
    <col min="11541" max="11541" width="6.5703125" style="101" customWidth="1"/>
    <col min="11542" max="11542" width="7.5703125" style="101" customWidth="1"/>
    <col min="11543" max="11776" width="9.140625" style="101"/>
    <col min="11777" max="11777" width="3.85546875" style="101" customWidth="1"/>
    <col min="11778" max="11778" width="2.7109375" style="101" customWidth="1"/>
    <col min="11779" max="11779" width="6.140625" style="101" customWidth="1"/>
    <col min="11780" max="11780" width="23.28515625" style="101" customWidth="1"/>
    <col min="11781" max="11781" width="5.140625" style="101" customWidth="1"/>
    <col min="11782" max="11782" width="4.28515625" style="101" customWidth="1"/>
    <col min="11783" max="11783" width="5.42578125" style="101" customWidth="1"/>
    <col min="11784" max="11784" width="4.7109375" style="101" customWidth="1"/>
    <col min="11785" max="11786" width="4.5703125" style="101" customWidth="1"/>
    <col min="11787" max="11787" width="4.42578125" style="101" customWidth="1"/>
    <col min="11788" max="11788" width="4.5703125" style="101" customWidth="1"/>
    <col min="11789" max="11789" width="4.85546875" style="101" customWidth="1"/>
    <col min="11790" max="11791" width="5" style="101" customWidth="1"/>
    <col min="11792" max="11792" width="5.140625" style="101" customWidth="1"/>
    <col min="11793" max="11793" width="5" style="101" customWidth="1"/>
    <col min="11794" max="11794" width="4.28515625" style="101" customWidth="1"/>
    <col min="11795" max="11795" width="4.7109375" style="101" customWidth="1"/>
    <col min="11796" max="11796" width="5.42578125" style="101" customWidth="1"/>
    <col min="11797" max="11797" width="6.5703125" style="101" customWidth="1"/>
    <col min="11798" max="11798" width="7.5703125" style="101" customWidth="1"/>
    <col min="11799" max="12032" width="9.140625" style="101"/>
    <col min="12033" max="12033" width="3.85546875" style="101" customWidth="1"/>
    <col min="12034" max="12034" width="2.7109375" style="101" customWidth="1"/>
    <col min="12035" max="12035" width="6.140625" style="101" customWidth="1"/>
    <col min="12036" max="12036" width="23.28515625" style="101" customWidth="1"/>
    <col min="12037" max="12037" width="5.140625" style="101" customWidth="1"/>
    <col min="12038" max="12038" width="4.28515625" style="101" customWidth="1"/>
    <col min="12039" max="12039" width="5.42578125" style="101" customWidth="1"/>
    <col min="12040" max="12040" width="4.7109375" style="101" customWidth="1"/>
    <col min="12041" max="12042" width="4.5703125" style="101" customWidth="1"/>
    <col min="12043" max="12043" width="4.42578125" style="101" customWidth="1"/>
    <col min="12044" max="12044" width="4.5703125" style="101" customWidth="1"/>
    <col min="12045" max="12045" width="4.85546875" style="101" customWidth="1"/>
    <col min="12046" max="12047" width="5" style="101" customWidth="1"/>
    <col min="12048" max="12048" width="5.140625" style="101" customWidth="1"/>
    <col min="12049" max="12049" width="5" style="101" customWidth="1"/>
    <col min="12050" max="12050" width="4.28515625" style="101" customWidth="1"/>
    <col min="12051" max="12051" width="4.7109375" style="101" customWidth="1"/>
    <col min="12052" max="12052" width="5.42578125" style="101" customWidth="1"/>
    <col min="12053" max="12053" width="6.5703125" style="101" customWidth="1"/>
    <col min="12054" max="12054" width="7.5703125" style="101" customWidth="1"/>
    <col min="12055" max="12288" width="9.140625" style="101"/>
    <col min="12289" max="12289" width="3.85546875" style="101" customWidth="1"/>
    <col min="12290" max="12290" width="2.7109375" style="101" customWidth="1"/>
    <col min="12291" max="12291" width="6.140625" style="101" customWidth="1"/>
    <col min="12292" max="12292" width="23.28515625" style="101" customWidth="1"/>
    <col min="12293" max="12293" width="5.140625" style="101" customWidth="1"/>
    <col min="12294" max="12294" width="4.28515625" style="101" customWidth="1"/>
    <col min="12295" max="12295" width="5.42578125" style="101" customWidth="1"/>
    <col min="12296" max="12296" width="4.7109375" style="101" customWidth="1"/>
    <col min="12297" max="12298" width="4.5703125" style="101" customWidth="1"/>
    <col min="12299" max="12299" width="4.42578125" style="101" customWidth="1"/>
    <col min="12300" max="12300" width="4.5703125" style="101" customWidth="1"/>
    <col min="12301" max="12301" width="4.85546875" style="101" customWidth="1"/>
    <col min="12302" max="12303" width="5" style="101" customWidth="1"/>
    <col min="12304" max="12304" width="5.140625" style="101" customWidth="1"/>
    <col min="12305" max="12305" width="5" style="101" customWidth="1"/>
    <col min="12306" max="12306" width="4.28515625" style="101" customWidth="1"/>
    <col min="12307" max="12307" width="4.7109375" style="101" customWidth="1"/>
    <col min="12308" max="12308" width="5.42578125" style="101" customWidth="1"/>
    <col min="12309" max="12309" width="6.5703125" style="101" customWidth="1"/>
    <col min="12310" max="12310" width="7.5703125" style="101" customWidth="1"/>
    <col min="12311" max="12544" width="9.140625" style="101"/>
    <col min="12545" max="12545" width="3.85546875" style="101" customWidth="1"/>
    <col min="12546" max="12546" width="2.7109375" style="101" customWidth="1"/>
    <col min="12547" max="12547" width="6.140625" style="101" customWidth="1"/>
    <col min="12548" max="12548" width="23.28515625" style="101" customWidth="1"/>
    <col min="12549" max="12549" width="5.140625" style="101" customWidth="1"/>
    <col min="12550" max="12550" width="4.28515625" style="101" customWidth="1"/>
    <col min="12551" max="12551" width="5.42578125" style="101" customWidth="1"/>
    <col min="12552" max="12552" width="4.7109375" style="101" customWidth="1"/>
    <col min="12553" max="12554" width="4.5703125" style="101" customWidth="1"/>
    <col min="12555" max="12555" width="4.42578125" style="101" customWidth="1"/>
    <col min="12556" max="12556" width="4.5703125" style="101" customWidth="1"/>
    <col min="12557" max="12557" width="4.85546875" style="101" customWidth="1"/>
    <col min="12558" max="12559" width="5" style="101" customWidth="1"/>
    <col min="12560" max="12560" width="5.140625" style="101" customWidth="1"/>
    <col min="12561" max="12561" width="5" style="101" customWidth="1"/>
    <col min="12562" max="12562" width="4.28515625" style="101" customWidth="1"/>
    <col min="12563" max="12563" width="4.7109375" style="101" customWidth="1"/>
    <col min="12564" max="12564" width="5.42578125" style="101" customWidth="1"/>
    <col min="12565" max="12565" width="6.5703125" style="101" customWidth="1"/>
    <col min="12566" max="12566" width="7.5703125" style="101" customWidth="1"/>
    <col min="12567" max="12800" width="9.140625" style="101"/>
    <col min="12801" max="12801" width="3.85546875" style="101" customWidth="1"/>
    <col min="12802" max="12802" width="2.7109375" style="101" customWidth="1"/>
    <col min="12803" max="12803" width="6.140625" style="101" customWidth="1"/>
    <col min="12804" max="12804" width="23.28515625" style="101" customWidth="1"/>
    <col min="12805" max="12805" width="5.140625" style="101" customWidth="1"/>
    <col min="12806" max="12806" width="4.28515625" style="101" customWidth="1"/>
    <col min="12807" max="12807" width="5.42578125" style="101" customWidth="1"/>
    <col min="12808" max="12808" width="4.7109375" style="101" customWidth="1"/>
    <col min="12809" max="12810" width="4.5703125" style="101" customWidth="1"/>
    <col min="12811" max="12811" width="4.42578125" style="101" customWidth="1"/>
    <col min="12812" max="12812" width="4.5703125" style="101" customWidth="1"/>
    <col min="12813" max="12813" width="4.85546875" style="101" customWidth="1"/>
    <col min="12814" max="12815" width="5" style="101" customWidth="1"/>
    <col min="12816" max="12816" width="5.140625" style="101" customWidth="1"/>
    <col min="12817" max="12817" width="5" style="101" customWidth="1"/>
    <col min="12818" max="12818" width="4.28515625" style="101" customWidth="1"/>
    <col min="12819" max="12819" width="4.7109375" style="101" customWidth="1"/>
    <col min="12820" max="12820" width="5.42578125" style="101" customWidth="1"/>
    <col min="12821" max="12821" width="6.5703125" style="101" customWidth="1"/>
    <col min="12822" max="12822" width="7.5703125" style="101" customWidth="1"/>
    <col min="12823" max="13056" width="9.140625" style="101"/>
    <col min="13057" max="13057" width="3.85546875" style="101" customWidth="1"/>
    <col min="13058" max="13058" width="2.7109375" style="101" customWidth="1"/>
    <col min="13059" max="13059" width="6.140625" style="101" customWidth="1"/>
    <col min="13060" max="13060" width="23.28515625" style="101" customWidth="1"/>
    <col min="13061" max="13061" width="5.140625" style="101" customWidth="1"/>
    <col min="13062" max="13062" width="4.28515625" style="101" customWidth="1"/>
    <col min="13063" max="13063" width="5.42578125" style="101" customWidth="1"/>
    <col min="13064" max="13064" width="4.7109375" style="101" customWidth="1"/>
    <col min="13065" max="13066" width="4.5703125" style="101" customWidth="1"/>
    <col min="13067" max="13067" width="4.42578125" style="101" customWidth="1"/>
    <col min="13068" max="13068" width="4.5703125" style="101" customWidth="1"/>
    <col min="13069" max="13069" width="4.85546875" style="101" customWidth="1"/>
    <col min="13070" max="13071" width="5" style="101" customWidth="1"/>
    <col min="13072" max="13072" width="5.140625" style="101" customWidth="1"/>
    <col min="13073" max="13073" width="5" style="101" customWidth="1"/>
    <col min="13074" max="13074" width="4.28515625" style="101" customWidth="1"/>
    <col min="13075" max="13075" width="4.7109375" style="101" customWidth="1"/>
    <col min="13076" max="13076" width="5.42578125" style="101" customWidth="1"/>
    <col min="13077" max="13077" width="6.5703125" style="101" customWidth="1"/>
    <col min="13078" max="13078" width="7.5703125" style="101" customWidth="1"/>
    <col min="13079" max="13312" width="9.140625" style="101"/>
    <col min="13313" max="13313" width="3.85546875" style="101" customWidth="1"/>
    <col min="13314" max="13314" width="2.7109375" style="101" customWidth="1"/>
    <col min="13315" max="13315" width="6.140625" style="101" customWidth="1"/>
    <col min="13316" max="13316" width="23.28515625" style="101" customWidth="1"/>
    <col min="13317" max="13317" width="5.140625" style="101" customWidth="1"/>
    <col min="13318" max="13318" width="4.28515625" style="101" customWidth="1"/>
    <col min="13319" max="13319" width="5.42578125" style="101" customWidth="1"/>
    <col min="13320" max="13320" width="4.7109375" style="101" customWidth="1"/>
    <col min="13321" max="13322" width="4.5703125" style="101" customWidth="1"/>
    <col min="13323" max="13323" width="4.42578125" style="101" customWidth="1"/>
    <col min="13324" max="13324" width="4.5703125" style="101" customWidth="1"/>
    <col min="13325" max="13325" width="4.85546875" style="101" customWidth="1"/>
    <col min="13326" max="13327" width="5" style="101" customWidth="1"/>
    <col min="13328" max="13328" width="5.140625" style="101" customWidth="1"/>
    <col min="13329" max="13329" width="5" style="101" customWidth="1"/>
    <col min="13330" max="13330" width="4.28515625" style="101" customWidth="1"/>
    <col min="13331" max="13331" width="4.7109375" style="101" customWidth="1"/>
    <col min="13332" max="13332" width="5.42578125" style="101" customWidth="1"/>
    <col min="13333" max="13333" width="6.5703125" style="101" customWidth="1"/>
    <col min="13334" max="13334" width="7.5703125" style="101" customWidth="1"/>
    <col min="13335" max="13568" width="9.140625" style="101"/>
    <col min="13569" max="13569" width="3.85546875" style="101" customWidth="1"/>
    <col min="13570" max="13570" width="2.7109375" style="101" customWidth="1"/>
    <col min="13571" max="13571" width="6.140625" style="101" customWidth="1"/>
    <col min="13572" max="13572" width="23.28515625" style="101" customWidth="1"/>
    <col min="13573" max="13573" width="5.140625" style="101" customWidth="1"/>
    <col min="13574" max="13574" width="4.28515625" style="101" customWidth="1"/>
    <col min="13575" max="13575" width="5.42578125" style="101" customWidth="1"/>
    <col min="13576" max="13576" width="4.7109375" style="101" customWidth="1"/>
    <col min="13577" max="13578" width="4.5703125" style="101" customWidth="1"/>
    <col min="13579" max="13579" width="4.42578125" style="101" customWidth="1"/>
    <col min="13580" max="13580" width="4.5703125" style="101" customWidth="1"/>
    <col min="13581" max="13581" width="4.85546875" style="101" customWidth="1"/>
    <col min="13582" max="13583" width="5" style="101" customWidth="1"/>
    <col min="13584" max="13584" width="5.140625" style="101" customWidth="1"/>
    <col min="13585" max="13585" width="5" style="101" customWidth="1"/>
    <col min="13586" max="13586" width="4.28515625" style="101" customWidth="1"/>
    <col min="13587" max="13587" width="4.7109375" style="101" customWidth="1"/>
    <col min="13588" max="13588" width="5.42578125" style="101" customWidth="1"/>
    <col min="13589" max="13589" width="6.5703125" style="101" customWidth="1"/>
    <col min="13590" max="13590" width="7.5703125" style="101" customWidth="1"/>
    <col min="13591" max="13824" width="9.140625" style="101"/>
    <col min="13825" max="13825" width="3.85546875" style="101" customWidth="1"/>
    <col min="13826" max="13826" width="2.7109375" style="101" customWidth="1"/>
    <col min="13827" max="13827" width="6.140625" style="101" customWidth="1"/>
    <col min="13828" max="13828" width="23.28515625" style="101" customWidth="1"/>
    <col min="13829" max="13829" width="5.140625" style="101" customWidth="1"/>
    <col min="13830" max="13830" width="4.28515625" style="101" customWidth="1"/>
    <col min="13831" max="13831" width="5.42578125" style="101" customWidth="1"/>
    <col min="13832" max="13832" width="4.7109375" style="101" customWidth="1"/>
    <col min="13833" max="13834" width="4.5703125" style="101" customWidth="1"/>
    <col min="13835" max="13835" width="4.42578125" style="101" customWidth="1"/>
    <col min="13836" max="13836" width="4.5703125" style="101" customWidth="1"/>
    <col min="13837" max="13837" width="4.85546875" style="101" customWidth="1"/>
    <col min="13838" max="13839" width="5" style="101" customWidth="1"/>
    <col min="13840" max="13840" width="5.140625" style="101" customWidth="1"/>
    <col min="13841" max="13841" width="5" style="101" customWidth="1"/>
    <col min="13842" max="13842" width="4.28515625" style="101" customWidth="1"/>
    <col min="13843" max="13843" width="4.7109375" style="101" customWidth="1"/>
    <col min="13844" max="13844" width="5.42578125" style="101" customWidth="1"/>
    <col min="13845" max="13845" width="6.5703125" style="101" customWidth="1"/>
    <col min="13846" max="13846" width="7.5703125" style="101" customWidth="1"/>
    <col min="13847" max="14080" width="9.140625" style="101"/>
    <col min="14081" max="14081" width="3.85546875" style="101" customWidth="1"/>
    <col min="14082" max="14082" width="2.7109375" style="101" customWidth="1"/>
    <col min="14083" max="14083" width="6.140625" style="101" customWidth="1"/>
    <col min="14084" max="14084" width="23.28515625" style="101" customWidth="1"/>
    <col min="14085" max="14085" width="5.140625" style="101" customWidth="1"/>
    <col min="14086" max="14086" width="4.28515625" style="101" customWidth="1"/>
    <col min="14087" max="14087" width="5.42578125" style="101" customWidth="1"/>
    <col min="14088" max="14088" width="4.7109375" style="101" customWidth="1"/>
    <col min="14089" max="14090" width="4.5703125" style="101" customWidth="1"/>
    <col min="14091" max="14091" width="4.42578125" style="101" customWidth="1"/>
    <col min="14092" max="14092" width="4.5703125" style="101" customWidth="1"/>
    <col min="14093" max="14093" width="4.85546875" style="101" customWidth="1"/>
    <col min="14094" max="14095" width="5" style="101" customWidth="1"/>
    <col min="14096" max="14096" width="5.140625" style="101" customWidth="1"/>
    <col min="14097" max="14097" width="5" style="101" customWidth="1"/>
    <col min="14098" max="14098" width="4.28515625" style="101" customWidth="1"/>
    <col min="14099" max="14099" width="4.7109375" style="101" customWidth="1"/>
    <col min="14100" max="14100" width="5.42578125" style="101" customWidth="1"/>
    <col min="14101" max="14101" width="6.5703125" style="101" customWidth="1"/>
    <col min="14102" max="14102" width="7.5703125" style="101" customWidth="1"/>
    <col min="14103" max="14336" width="9.140625" style="101"/>
    <col min="14337" max="14337" width="3.85546875" style="101" customWidth="1"/>
    <col min="14338" max="14338" width="2.7109375" style="101" customWidth="1"/>
    <col min="14339" max="14339" width="6.140625" style="101" customWidth="1"/>
    <col min="14340" max="14340" width="23.28515625" style="101" customWidth="1"/>
    <col min="14341" max="14341" width="5.140625" style="101" customWidth="1"/>
    <col min="14342" max="14342" width="4.28515625" style="101" customWidth="1"/>
    <col min="14343" max="14343" width="5.42578125" style="101" customWidth="1"/>
    <col min="14344" max="14344" width="4.7109375" style="101" customWidth="1"/>
    <col min="14345" max="14346" width="4.5703125" style="101" customWidth="1"/>
    <col min="14347" max="14347" width="4.42578125" style="101" customWidth="1"/>
    <col min="14348" max="14348" width="4.5703125" style="101" customWidth="1"/>
    <col min="14349" max="14349" width="4.85546875" style="101" customWidth="1"/>
    <col min="14350" max="14351" width="5" style="101" customWidth="1"/>
    <col min="14352" max="14352" width="5.140625" style="101" customWidth="1"/>
    <col min="14353" max="14353" width="5" style="101" customWidth="1"/>
    <col min="14354" max="14354" width="4.28515625" style="101" customWidth="1"/>
    <col min="14355" max="14355" width="4.7109375" style="101" customWidth="1"/>
    <col min="14356" max="14356" width="5.42578125" style="101" customWidth="1"/>
    <col min="14357" max="14357" width="6.5703125" style="101" customWidth="1"/>
    <col min="14358" max="14358" width="7.5703125" style="101" customWidth="1"/>
    <col min="14359" max="14592" width="9.140625" style="101"/>
    <col min="14593" max="14593" width="3.85546875" style="101" customWidth="1"/>
    <col min="14594" max="14594" width="2.7109375" style="101" customWidth="1"/>
    <col min="14595" max="14595" width="6.140625" style="101" customWidth="1"/>
    <col min="14596" max="14596" width="23.28515625" style="101" customWidth="1"/>
    <col min="14597" max="14597" width="5.140625" style="101" customWidth="1"/>
    <col min="14598" max="14598" width="4.28515625" style="101" customWidth="1"/>
    <col min="14599" max="14599" width="5.42578125" style="101" customWidth="1"/>
    <col min="14600" max="14600" width="4.7109375" style="101" customWidth="1"/>
    <col min="14601" max="14602" width="4.5703125" style="101" customWidth="1"/>
    <col min="14603" max="14603" width="4.42578125" style="101" customWidth="1"/>
    <col min="14604" max="14604" width="4.5703125" style="101" customWidth="1"/>
    <col min="14605" max="14605" width="4.85546875" style="101" customWidth="1"/>
    <col min="14606" max="14607" width="5" style="101" customWidth="1"/>
    <col min="14608" max="14608" width="5.140625" style="101" customWidth="1"/>
    <col min="14609" max="14609" width="5" style="101" customWidth="1"/>
    <col min="14610" max="14610" width="4.28515625" style="101" customWidth="1"/>
    <col min="14611" max="14611" width="4.7109375" style="101" customWidth="1"/>
    <col min="14612" max="14612" width="5.42578125" style="101" customWidth="1"/>
    <col min="14613" max="14613" width="6.5703125" style="101" customWidth="1"/>
    <col min="14614" max="14614" width="7.5703125" style="101" customWidth="1"/>
    <col min="14615" max="14848" width="9.140625" style="101"/>
    <col min="14849" max="14849" width="3.85546875" style="101" customWidth="1"/>
    <col min="14850" max="14850" width="2.7109375" style="101" customWidth="1"/>
    <col min="14851" max="14851" width="6.140625" style="101" customWidth="1"/>
    <col min="14852" max="14852" width="23.28515625" style="101" customWidth="1"/>
    <col min="14853" max="14853" width="5.140625" style="101" customWidth="1"/>
    <col min="14854" max="14854" width="4.28515625" style="101" customWidth="1"/>
    <col min="14855" max="14855" width="5.42578125" style="101" customWidth="1"/>
    <col min="14856" max="14856" width="4.7109375" style="101" customWidth="1"/>
    <col min="14857" max="14858" width="4.5703125" style="101" customWidth="1"/>
    <col min="14859" max="14859" width="4.42578125" style="101" customWidth="1"/>
    <col min="14860" max="14860" width="4.5703125" style="101" customWidth="1"/>
    <col min="14861" max="14861" width="4.85546875" style="101" customWidth="1"/>
    <col min="14862" max="14863" width="5" style="101" customWidth="1"/>
    <col min="14864" max="14864" width="5.140625" style="101" customWidth="1"/>
    <col min="14865" max="14865" width="5" style="101" customWidth="1"/>
    <col min="14866" max="14866" width="4.28515625" style="101" customWidth="1"/>
    <col min="14867" max="14867" width="4.7109375" style="101" customWidth="1"/>
    <col min="14868" max="14868" width="5.42578125" style="101" customWidth="1"/>
    <col min="14869" max="14869" width="6.5703125" style="101" customWidth="1"/>
    <col min="14870" max="14870" width="7.5703125" style="101" customWidth="1"/>
    <col min="14871" max="15104" width="9.140625" style="101"/>
    <col min="15105" max="15105" width="3.85546875" style="101" customWidth="1"/>
    <col min="15106" max="15106" width="2.7109375" style="101" customWidth="1"/>
    <col min="15107" max="15107" width="6.140625" style="101" customWidth="1"/>
    <col min="15108" max="15108" width="23.28515625" style="101" customWidth="1"/>
    <col min="15109" max="15109" width="5.140625" style="101" customWidth="1"/>
    <col min="15110" max="15110" width="4.28515625" style="101" customWidth="1"/>
    <col min="15111" max="15111" width="5.42578125" style="101" customWidth="1"/>
    <col min="15112" max="15112" width="4.7109375" style="101" customWidth="1"/>
    <col min="15113" max="15114" width="4.5703125" style="101" customWidth="1"/>
    <col min="15115" max="15115" width="4.42578125" style="101" customWidth="1"/>
    <col min="15116" max="15116" width="4.5703125" style="101" customWidth="1"/>
    <col min="15117" max="15117" width="4.85546875" style="101" customWidth="1"/>
    <col min="15118" max="15119" width="5" style="101" customWidth="1"/>
    <col min="15120" max="15120" width="5.140625" style="101" customWidth="1"/>
    <col min="15121" max="15121" width="5" style="101" customWidth="1"/>
    <col min="15122" max="15122" width="4.28515625" style="101" customWidth="1"/>
    <col min="15123" max="15123" width="4.7109375" style="101" customWidth="1"/>
    <col min="15124" max="15124" width="5.42578125" style="101" customWidth="1"/>
    <col min="15125" max="15125" width="6.5703125" style="101" customWidth="1"/>
    <col min="15126" max="15126" width="7.5703125" style="101" customWidth="1"/>
    <col min="15127" max="15360" width="9.140625" style="101"/>
    <col min="15361" max="15361" width="3.85546875" style="101" customWidth="1"/>
    <col min="15362" max="15362" width="2.7109375" style="101" customWidth="1"/>
    <col min="15363" max="15363" width="6.140625" style="101" customWidth="1"/>
    <col min="15364" max="15364" width="23.28515625" style="101" customWidth="1"/>
    <col min="15365" max="15365" width="5.140625" style="101" customWidth="1"/>
    <col min="15366" max="15366" width="4.28515625" style="101" customWidth="1"/>
    <col min="15367" max="15367" width="5.42578125" style="101" customWidth="1"/>
    <col min="15368" max="15368" width="4.7109375" style="101" customWidth="1"/>
    <col min="15369" max="15370" width="4.5703125" style="101" customWidth="1"/>
    <col min="15371" max="15371" width="4.42578125" style="101" customWidth="1"/>
    <col min="15372" max="15372" width="4.5703125" style="101" customWidth="1"/>
    <col min="15373" max="15373" width="4.85546875" style="101" customWidth="1"/>
    <col min="15374" max="15375" width="5" style="101" customWidth="1"/>
    <col min="15376" max="15376" width="5.140625" style="101" customWidth="1"/>
    <col min="15377" max="15377" width="5" style="101" customWidth="1"/>
    <col min="15378" max="15378" width="4.28515625" style="101" customWidth="1"/>
    <col min="15379" max="15379" width="4.7109375" style="101" customWidth="1"/>
    <col min="15380" max="15380" width="5.42578125" style="101" customWidth="1"/>
    <col min="15381" max="15381" width="6.5703125" style="101" customWidth="1"/>
    <col min="15382" max="15382" width="7.5703125" style="101" customWidth="1"/>
    <col min="15383" max="15616" width="9.140625" style="101"/>
    <col min="15617" max="15617" width="3.85546875" style="101" customWidth="1"/>
    <col min="15618" max="15618" width="2.7109375" style="101" customWidth="1"/>
    <col min="15619" max="15619" width="6.140625" style="101" customWidth="1"/>
    <col min="15620" max="15620" width="23.28515625" style="101" customWidth="1"/>
    <col min="15621" max="15621" width="5.140625" style="101" customWidth="1"/>
    <col min="15622" max="15622" width="4.28515625" style="101" customWidth="1"/>
    <col min="15623" max="15623" width="5.42578125" style="101" customWidth="1"/>
    <col min="15624" max="15624" width="4.7109375" style="101" customWidth="1"/>
    <col min="15625" max="15626" width="4.5703125" style="101" customWidth="1"/>
    <col min="15627" max="15627" width="4.42578125" style="101" customWidth="1"/>
    <col min="15628" max="15628" width="4.5703125" style="101" customWidth="1"/>
    <col min="15629" max="15629" width="4.85546875" style="101" customWidth="1"/>
    <col min="15630" max="15631" width="5" style="101" customWidth="1"/>
    <col min="15632" max="15632" width="5.140625" style="101" customWidth="1"/>
    <col min="15633" max="15633" width="5" style="101" customWidth="1"/>
    <col min="15634" max="15634" width="4.28515625" style="101" customWidth="1"/>
    <col min="15635" max="15635" width="4.7109375" style="101" customWidth="1"/>
    <col min="15636" max="15636" width="5.42578125" style="101" customWidth="1"/>
    <col min="15637" max="15637" width="6.5703125" style="101" customWidth="1"/>
    <col min="15638" max="15638" width="7.5703125" style="101" customWidth="1"/>
    <col min="15639" max="15872" width="9.140625" style="101"/>
    <col min="15873" max="15873" width="3.85546875" style="101" customWidth="1"/>
    <col min="15874" max="15874" width="2.7109375" style="101" customWidth="1"/>
    <col min="15875" max="15875" width="6.140625" style="101" customWidth="1"/>
    <col min="15876" max="15876" width="23.28515625" style="101" customWidth="1"/>
    <col min="15877" max="15877" width="5.140625" style="101" customWidth="1"/>
    <col min="15878" max="15878" width="4.28515625" style="101" customWidth="1"/>
    <col min="15879" max="15879" width="5.42578125" style="101" customWidth="1"/>
    <col min="15880" max="15880" width="4.7109375" style="101" customWidth="1"/>
    <col min="15881" max="15882" width="4.5703125" style="101" customWidth="1"/>
    <col min="15883" max="15883" width="4.42578125" style="101" customWidth="1"/>
    <col min="15884" max="15884" width="4.5703125" style="101" customWidth="1"/>
    <col min="15885" max="15885" width="4.85546875" style="101" customWidth="1"/>
    <col min="15886" max="15887" width="5" style="101" customWidth="1"/>
    <col min="15888" max="15888" width="5.140625" style="101" customWidth="1"/>
    <col min="15889" max="15889" width="5" style="101" customWidth="1"/>
    <col min="15890" max="15890" width="4.28515625" style="101" customWidth="1"/>
    <col min="15891" max="15891" width="4.7109375" style="101" customWidth="1"/>
    <col min="15892" max="15892" width="5.42578125" style="101" customWidth="1"/>
    <col min="15893" max="15893" width="6.5703125" style="101" customWidth="1"/>
    <col min="15894" max="15894" width="7.5703125" style="101" customWidth="1"/>
    <col min="15895" max="16128" width="9.140625" style="101"/>
    <col min="16129" max="16129" width="3.85546875" style="101" customWidth="1"/>
    <col min="16130" max="16130" width="2.7109375" style="101" customWidth="1"/>
    <col min="16131" max="16131" width="6.140625" style="101" customWidth="1"/>
    <col min="16132" max="16132" width="23.28515625" style="101" customWidth="1"/>
    <col min="16133" max="16133" width="5.140625" style="101" customWidth="1"/>
    <col min="16134" max="16134" width="4.28515625" style="101" customWidth="1"/>
    <col min="16135" max="16135" width="5.42578125" style="101" customWidth="1"/>
    <col min="16136" max="16136" width="4.7109375" style="101" customWidth="1"/>
    <col min="16137" max="16138" width="4.5703125" style="101" customWidth="1"/>
    <col min="16139" max="16139" width="4.42578125" style="101" customWidth="1"/>
    <col min="16140" max="16140" width="4.5703125" style="101" customWidth="1"/>
    <col min="16141" max="16141" width="4.85546875" style="101" customWidth="1"/>
    <col min="16142" max="16143" width="5" style="101" customWidth="1"/>
    <col min="16144" max="16144" width="5.140625" style="101" customWidth="1"/>
    <col min="16145" max="16145" width="5" style="101" customWidth="1"/>
    <col min="16146" max="16146" width="4.28515625" style="101" customWidth="1"/>
    <col min="16147" max="16147" width="4.7109375" style="101" customWidth="1"/>
    <col min="16148" max="16148" width="5.42578125" style="101" customWidth="1"/>
    <col min="16149" max="16149" width="6.5703125" style="101" customWidth="1"/>
    <col min="16150" max="16150" width="7.5703125" style="101" customWidth="1"/>
    <col min="16151" max="16384" width="9.140625" style="101"/>
  </cols>
  <sheetData>
    <row r="1" spans="1:22" ht="28.5" customHeight="1" x14ac:dyDescent="0.25">
      <c r="A1" s="445" t="s">
        <v>633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</row>
    <row r="3" spans="1:22" ht="93" customHeight="1" x14ac:dyDescent="0.25">
      <c r="A3" s="447" t="s">
        <v>35</v>
      </c>
      <c r="B3" s="447" t="s">
        <v>129</v>
      </c>
      <c r="C3" s="447" t="s">
        <v>215</v>
      </c>
      <c r="D3" s="448" t="s">
        <v>216</v>
      </c>
      <c r="E3" s="449" t="s">
        <v>217</v>
      </c>
      <c r="F3" s="449"/>
      <c r="G3" s="449" t="s">
        <v>218</v>
      </c>
      <c r="H3" s="449"/>
      <c r="I3" s="449" t="s">
        <v>219</v>
      </c>
      <c r="J3" s="449"/>
      <c r="K3" s="449" t="s">
        <v>220</v>
      </c>
      <c r="L3" s="449"/>
      <c r="M3" s="449" t="s">
        <v>221</v>
      </c>
      <c r="N3" s="449"/>
      <c r="O3" s="449" t="s">
        <v>222</v>
      </c>
      <c r="P3" s="449"/>
      <c r="Q3" s="449" t="s">
        <v>34</v>
      </c>
      <c r="R3" s="449"/>
      <c r="S3" s="450" t="s">
        <v>223</v>
      </c>
      <c r="T3" s="450"/>
      <c r="U3" s="451" t="s">
        <v>224</v>
      </c>
      <c r="V3" s="451"/>
    </row>
    <row r="4" spans="1:22" ht="28.5" customHeight="1" x14ac:dyDescent="0.2">
      <c r="A4" s="447"/>
      <c r="B4" s="447"/>
      <c r="C4" s="447"/>
      <c r="D4" s="448"/>
      <c r="E4" s="323" t="s">
        <v>34</v>
      </c>
      <c r="F4" s="324" t="s">
        <v>168</v>
      </c>
      <c r="G4" s="323" t="s">
        <v>34</v>
      </c>
      <c r="H4" s="324" t="s">
        <v>168</v>
      </c>
      <c r="I4" s="323" t="s">
        <v>34</v>
      </c>
      <c r="J4" s="324" t="s">
        <v>168</v>
      </c>
      <c r="K4" s="323" t="s">
        <v>34</v>
      </c>
      <c r="L4" s="324" t="s">
        <v>168</v>
      </c>
      <c r="M4" s="323" t="s">
        <v>34</v>
      </c>
      <c r="N4" s="324" t="s">
        <v>168</v>
      </c>
      <c r="O4" s="323" t="s">
        <v>34</v>
      </c>
      <c r="P4" s="324" t="s">
        <v>168</v>
      </c>
      <c r="Q4" s="323" t="s">
        <v>34</v>
      </c>
      <c r="R4" s="324" t="s">
        <v>168</v>
      </c>
      <c r="S4" s="323" t="s">
        <v>34</v>
      </c>
      <c r="T4" s="324" t="s">
        <v>168</v>
      </c>
      <c r="U4" s="323" t="s">
        <v>34</v>
      </c>
      <c r="V4" s="324" t="s">
        <v>168</v>
      </c>
    </row>
    <row r="5" spans="1:22" x14ac:dyDescent="0.2">
      <c r="A5" s="326" t="s">
        <v>631</v>
      </c>
      <c r="B5" s="326" t="s">
        <v>4</v>
      </c>
      <c r="C5" s="326" t="s">
        <v>225</v>
      </c>
      <c r="D5" s="326" t="s">
        <v>116</v>
      </c>
      <c r="E5" s="328">
        <v>211</v>
      </c>
      <c r="F5" s="328">
        <v>129</v>
      </c>
      <c r="G5" s="328">
        <v>113</v>
      </c>
      <c r="H5" s="328">
        <v>71</v>
      </c>
      <c r="I5" s="328">
        <v>126</v>
      </c>
      <c r="J5" s="328">
        <v>86</v>
      </c>
      <c r="K5" s="328">
        <v>7</v>
      </c>
      <c r="L5" s="328">
        <v>5</v>
      </c>
      <c r="M5" s="328">
        <v>1</v>
      </c>
      <c r="N5" s="328">
        <v>0</v>
      </c>
      <c r="O5" s="356" t="s">
        <v>149</v>
      </c>
      <c r="P5" s="356" t="s">
        <v>149</v>
      </c>
      <c r="Q5" s="329">
        <v>458</v>
      </c>
      <c r="R5" s="329">
        <v>291</v>
      </c>
      <c r="S5" s="335">
        <f>K5+M5+O5</f>
        <v>8</v>
      </c>
      <c r="T5" s="335">
        <f>L5+N5+P5</f>
        <v>5</v>
      </c>
      <c r="U5" s="336">
        <f t="shared" ref="U5:V20" si="0">S5/Q5*100</f>
        <v>1.7467248908296942</v>
      </c>
      <c r="V5" s="336">
        <f t="shared" si="0"/>
        <v>1.7182130584192441</v>
      </c>
    </row>
    <row r="6" spans="1:22" x14ac:dyDescent="0.2">
      <c r="A6" s="439" t="s">
        <v>413</v>
      </c>
      <c r="B6" s="440"/>
      <c r="C6" s="440"/>
      <c r="D6" s="441"/>
      <c r="E6" s="332">
        <f>SUM(E5)</f>
        <v>211</v>
      </c>
      <c r="F6" s="332">
        <f t="shared" ref="F6:T6" si="1">SUM(F5)</f>
        <v>129</v>
      </c>
      <c r="G6" s="332">
        <f t="shared" si="1"/>
        <v>113</v>
      </c>
      <c r="H6" s="332">
        <f t="shared" si="1"/>
        <v>71</v>
      </c>
      <c r="I6" s="332">
        <f t="shared" si="1"/>
        <v>126</v>
      </c>
      <c r="J6" s="332">
        <f t="shared" si="1"/>
        <v>86</v>
      </c>
      <c r="K6" s="332">
        <f t="shared" si="1"/>
        <v>7</v>
      </c>
      <c r="L6" s="332">
        <f t="shared" si="1"/>
        <v>5</v>
      </c>
      <c r="M6" s="332">
        <f t="shared" si="1"/>
        <v>1</v>
      </c>
      <c r="N6" s="332">
        <f t="shared" si="1"/>
        <v>0</v>
      </c>
      <c r="O6" s="332">
        <f t="shared" si="1"/>
        <v>0</v>
      </c>
      <c r="P6" s="332">
        <f t="shared" si="1"/>
        <v>0</v>
      </c>
      <c r="Q6" s="332">
        <f t="shared" si="1"/>
        <v>458</v>
      </c>
      <c r="R6" s="332">
        <f t="shared" si="1"/>
        <v>291</v>
      </c>
      <c r="S6" s="332">
        <f t="shared" si="1"/>
        <v>8</v>
      </c>
      <c r="T6" s="332">
        <f t="shared" si="1"/>
        <v>5</v>
      </c>
      <c r="U6" s="334">
        <f t="shared" si="0"/>
        <v>1.7467248908296942</v>
      </c>
      <c r="V6" s="334">
        <f t="shared" si="0"/>
        <v>1.7182130584192441</v>
      </c>
    </row>
    <row r="7" spans="1:22" x14ac:dyDescent="0.2">
      <c r="A7" s="326" t="s">
        <v>631</v>
      </c>
      <c r="B7" s="326" t="s">
        <v>4</v>
      </c>
      <c r="C7" s="326" t="s">
        <v>79</v>
      </c>
      <c r="D7" s="326" t="s">
        <v>116</v>
      </c>
      <c r="E7" s="328">
        <v>82</v>
      </c>
      <c r="F7" s="328">
        <v>52</v>
      </c>
      <c r="G7" s="328">
        <v>56</v>
      </c>
      <c r="H7" s="328">
        <v>35</v>
      </c>
      <c r="I7" s="328">
        <v>46</v>
      </c>
      <c r="J7" s="328">
        <v>30</v>
      </c>
      <c r="K7" s="328">
        <v>54</v>
      </c>
      <c r="L7" s="328">
        <v>27</v>
      </c>
      <c r="M7" s="328">
        <v>3</v>
      </c>
      <c r="N7" s="328">
        <v>3</v>
      </c>
      <c r="O7" s="356" t="s">
        <v>149</v>
      </c>
      <c r="P7" s="356" t="s">
        <v>149</v>
      </c>
      <c r="Q7" s="329">
        <v>241</v>
      </c>
      <c r="R7" s="329">
        <v>147</v>
      </c>
      <c r="S7" s="335">
        <f>M7+O7</f>
        <v>3</v>
      </c>
      <c r="T7" s="335">
        <f>N7+P7</f>
        <v>3</v>
      </c>
      <c r="U7" s="336">
        <f t="shared" si="0"/>
        <v>1.2448132780082988</v>
      </c>
      <c r="V7" s="336">
        <f t="shared" si="0"/>
        <v>2.0408163265306123</v>
      </c>
    </row>
    <row r="8" spans="1:22" x14ac:dyDescent="0.2">
      <c r="A8" s="439" t="s">
        <v>414</v>
      </c>
      <c r="B8" s="440"/>
      <c r="C8" s="440"/>
      <c r="D8" s="441"/>
      <c r="E8" s="332">
        <f>SUM(E7)</f>
        <v>82</v>
      </c>
      <c r="F8" s="332">
        <f t="shared" ref="F8:T8" si="2">SUM(F7)</f>
        <v>52</v>
      </c>
      <c r="G8" s="332">
        <f t="shared" si="2"/>
        <v>56</v>
      </c>
      <c r="H8" s="332">
        <f t="shared" si="2"/>
        <v>35</v>
      </c>
      <c r="I8" s="332">
        <f t="shared" si="2"/>
        <v>46</v>
      </c>
      <c r="J8" s="332">
        <f t="shared" si="2"/>
        <v>30</v>
      </c>
      <c r="K8" s="332">
        <f t="shared" si="2"/>
        <v>54</v>
      </c>
      <c r="L8" s="332">
        <f t="shared" si="2"/>
        <v>27</v>
      </c>
      <c r="M8" s="332">
        <f t="shared" si="2"/>
        <v>3</v>
      </c>
      <c r="N8" s="332">
        <f t="shared" si="2"/>
        <v>3</v>
      </c>
      <c r="O8" s="332">
        <f t="shared" si="2"/>
        <v>0</v>
      </c>
      <c r="P8" s="332">
        <f t="shared" si="2"/>
        <v>0</v>
      </c>
      <c r="Q8" s="332">
        <f t="shared" si="2"/>
        <v>241</v>
      </c>
      <c r="R8" s="332">
        <f t="shared" si="2"/>
        <v>147</v>
      </c>
      <c r="S8" s="332">
        <f t="shared" si="2"/>
        <v>3</v>
      </c>
      <c r="T8" s="332">
        <f t="shared" si="2"/>
        <v>3</v>
      </c>
      <c r="U8" s="334">
        <f t="shared" si="0"/>
        <v>1.2448132780082988</v>
      </c>
      <c r="V8" s="334">
        <f t="shared" si="0"/>
        <v>2.0408163265306123</v>
      </c>
    </row>
    <row r="9" spans="1:22" x14ac:dyDescent="0.2">
      <c r="A9" s="442" t="s">
        <v>63</v>
      </c>
      <c r="B9" s="443"/>
      <c r="C9" s="443"/>
      <c r="D9" s="444"/>
      <c r="E9" s="339">
        <f>E6+E8</f>
        <v>293</v>
      </c>
      <c r="F9" s="339">
        <f t="shared" ref="F9:T9" si="3">F6+F8</f>
        <v>181</v>
      </c>
      <c r="G9" s="339">
        <f t="shared" si="3"/>
        <v>169</v>
      </c>
      <c r="H9" s="339">
        <f t="shared" si="3"/>
        <v>106</v>
      </c>
      <c r="I9" s="339">
        <f t="shared" si="3"/>
        <v>172</v>
      </c>
      <c r="J9" s="339">
        <f t="shared" si="3"/>
        <v>116</v>
      </c>
      <c r="K9" s="339">
        <f t="shared" si="3"/>
        <v>61</v>
      </c>
      <c r="L9" s="339">
        <f t="shared" si="3"/>
        <v>32</v>
      </c>
      <c r="M9" s="339">
        <f t="shared" si="3"/>
        <v>4</v>
      </c>
      <c r="N9" s="339">
        <f t="shared" si="3"/>
        <v>3</v>
      </c>
      <c r="O9" s="339">
        <f t="shared" si="3"/>
        <v>0</v>
      </c>
      <c r="P9" s="339">
        <f t="shared" si="3"/>
        <v>0</v>
      </c>
      <c r="Q9" s="339">
        <f t="shared" si="3"/>
        <v>699</v>
      </c>
      <c r="R9" s="339">
        <f t="shared" si="3"/>
        <v>438</v>
      </c>
      <c r="S9" s="339">
        <f t="shared" si="3"/>
        <v>11</v>
      </c>
      <c r="T9" s="339">
        <f t="shared" si="3"/>
        <v>8</v>
      </c>
      <c r="U9" s="341">
        <f t="shared" si="0"/>
        <v>1.5736766809728182</v>
      </c>
      <c r="V9" s="341">
        <f t="shared" si="0"/>
        <v>1.8264840182648401</v>
      </c>
    </row>
    <row r="10" spans="1:22" x14ac:dyDescent="0.2">
      <c r="A10" s="326" t="s">
        <v>631</v>
      </c>
      <c r="B10" s="326" t="s">
        <v>18</v>
      </c>
      <c r="C10" s="326" t="s">
        <v>225</v>
      </c>
      <c r="D10" s="326" t="s">
        <v>116</v>
      </c>
      <c r="E10" s="328">
        <v>84</v>
      </c>
      <c r="F10" s="328">
        <v>59</v>
      </c>
      <c r="G10" s="328">
        <v>84</v>
      </c>
      <c r="H10" s="328">
        <v>64</v>
      </c>
      <c r="I10" s="328">
        <v>5</v>
      </c>
      <c r="J10" s="328">
        <v>4</v>
      </c>
      <c r="K10" s="328">
        <v>2</v>
      </c>
      <c r="L10" s="328">
        <v>2</v>
      </c>
      <c r="M10" s="328">
        <v>0</v>
      </c>
      <c r="N10" s="328">
        <v>0</v>
      </c>
      <c r="O10" s="356" t="s">
        <v>149</v>
      </c>
      <c r="P10" s="356" t="s">
        <v>149</v>
      </c>
      <c r="Q10" s="329">
        <v>175</v>
      </c>
      <c r="R10" s="329">
        <v>129</v>
      </c>
      <c r="S10" s="335">
        <f>I10+K10</f>
        <v>7</v>
      </c>
      <c r="T10" s="335">
        <f>J10+L10</f>
        <v>6</v>
      </c>
      <c r="U10" s="335">
        <f t="shared" si="0"/>
        <v>4</v>
      </c>
      <c r="V10" s="336">
        <f t="shared" si="0"/>
        <v>4.6511627906976747</v>
      </c>
    </row>
    <row r="11" spans="1:22" x14ac:dyDescent="0.2">
      <c r="A11" s="439" t="s">
        <v>415</v>
      </c>
      <c r="B11" s="440"/>
      <c r="C11" s="440"/>
      <c r="D11" s="441"/>
      <c r="E11" s="332">
        <f>SUM(E10)</f>
        <v>84</v>
      </c>
      <c r="F11" s="332">
        <f t="shared" ref="F11:R11" si="4">SUM(F10)</f>
        <v>59</v>
      </c>
      <c r="G11" s="332">
        <f t="shared" si="4"/>
        <v>84</v>
      </c>
      <c r="H11" s="332">
        <f t="shared" si="4"/>
        <v>64</v>
      </c>
      <c r="I11" s="332">
        <f t="shared" si="4"/>
        <v>5</v>
      </c>
      <c r="J11" s="332">
        <f t="shared" si="4"/>
        <v>4</v>
      </c>
      <c r="K11" s="332">
        <f t="shared" si="4"/>
        <v>2</v>
      </c>
      <c r="L11" s="332">
        <f t="shared" si="4"/>
        <v>2</v>
      </c>
      <c r="M11" s="332">
        <f t="shared" si="4"/>
        <v>0</v>
      </c>
      <c r="N11" s="332">
        <f t="shared" si="4"/>
        <v>0</v>
      </c>
      <c r="O11" s="332">
        <f t="shared" si="4"/>
        <v>0</v>
      </c>
      <c r="P11" s="332">
        <f t="shared" si="4"/>
        <v>0</v>
      </c>
      <c r="Q11" s="332">
        <f t="shared" si="4"/>
        <v>175</v>
      </c>
      <c r="R11" s="332">
        <f t="shared" si="4"/>
        <v>129</v>
      </c>
      <c r="S11" s="332">
        <f>SUM(S10)</f>
        <v>7</v>
      </c>
      <c r="T11" s="332">
        <f>SUM(T10)</f>
        <v>6</v>
      </c>
      <c r="U11" s="334">
        <f t="shared" si="0"/>
        <v>4</v>
      </c>
      <c r="V11" s="334">
        <f t="shared" si="0"/>
        <v>4.6511627906976747</v>
      </c>
    </row>
    <row r="12" spans="1:22" x14ac:dyDescent="0.2">
      <c r="A12" s="326" t="s">
        <v>631</v>
      </c>
      <c r="B12" s="326" t="s">
        <v>18</v>
      </c>
      <c r="C12" s="326" t="s">
        <v>79</v>
      </c>
      <c r="D12" s="326" t="s">
        <v>116</v>
      </c>
      <c r="E12" s="328">
        <v>56</v>
      </c>
      <c r="F12" s="328">
        <v>36</v>
      </c>
      <c r="G12" s="328">
        <v>27</v>
      </c>
      <c r="H12" s="328">
        <v>13</v>
      </c>
      <c r="I12" s="328">
        <v>15</v>
      </c>
      <c r="J12" s="328">
        <v>7</v>
      </c>
      <c r="K12" s="328">
        <v>0</v>
      </c>
      <c r="L12" s="328">
        <v>0</v>
      </c>
      <c r="M12" s="328">
        <v>1</v>
      </c>
      <c r="N12" s="328">
        <v>1</v>
      </c>
      <c r="O12" s="356" t="s">
        <v>149</v>
      </c>
      <c r="P12" s="356" t="s">
        <v>149</v>
      </c>
      <c r="Q12" s="329">
        <v>99</v>
      </c>
      <c r="R12" s="329">
        <v>57</v>
      </c>
      <c r="S12" s="335">
        <f>K12+M12</f>
        <v>1</v>
      </c>
      <c r="T12" s="335">
        <f>L12+N12</f>
        <v>1</v>
      </c>
      <c r="U12" s="336">
        <f t="shared" si="0"/>
        <v>1.0101010101010102</v>
      </c>
      <c r="V12" s="336">
        <f t="shared" si="0"/>
        <v>1.7543859649122806</v>
      </c>
    </row>
    <row r="13" spans="1:22" x14ac:dyDescent="0.2">
      <c r="A13" s="439" t="s">
        <v>416</v>
      </c>
      <c r="B13" s="440"/>
      <c r="C13" s="440"/>
      <c r="D13" s="441"/>
      <c r="E13" s="332">
        <f>SUM(E12)</f>
        <v>56</v>
      </c>
      <c r="F13" s="332">
        <f t="shared" ref="F13:R13" si="5">SUM(F12)</f>
        <v>36</v>
      </c>
      <c r="G13" s="332">
        <f t="shared" si="5"/>
        <v>27</v>
      </c>
      <c r="H13" s="332">
        <f t="shared" si="5"/>
        <v>13</v>
      </c>
      <c r="I13" s="332">
        <f t="shared" si="5"/>
        <v>15</v>
      </c>
      <c r="J13" s="332">
        <f t="shared" si="5"/>
        <v>7</v>
      </c>
      <c r="K13" s="332">
        <f t="shared" si="5"/>
        <v>0</v>
      </c>
      <c r="L13" s="332">
        <f t="shared" si="5"/>
        <v>0</v>
      </c>
      <c r="M13" s="332">
        <f t="shared" si="5"/>
        <v>1</v>
      </c>
      <c r="N13" s="332">
        <f t="shared" si="5"/>
        <v>1</v>
      </c>
      <c r="O13" s="332">
        <f t="shared" si="5"/>
        <v>0</v>
      </c>
      <c r="P13" s="332">
        <f t="shared" si="5"/>
        <v>0</v>
      </c>
      <c r="Q13" s="332">
        <f t="shared" si="5"/>
        <v>99</v>
      </c>
      <c r="R13" s="332">
        <f t="shared" si="5"/>
        <v>57</v>
      </c>
      <c r="S13" s="332">
        <f>SUM(S12)</f>
        <v>1</v>
      </c>
      <c r="T13" s="332">
        <f>SUM(T12)</f>
        <v>1</v>
      </c>
      <c r="U13" s="334">
        <f t="shared" si="0"/>
        <v>1.0101010101010102</v>
      </c>
      <c r="V13" s="334">
        <f t="shared" si="0"/>
        <v>1.7543859649122806</v>
      </c>
    </row>
    <row r="14" spans="1:22" x14ac:dyDescent="0.2">
      <c r="A14" s="442" t="s">
        <v>64</v>
      </c>
      <c r="B14" s="443"/>
      <c r="C14" s="443"/>
      <c r="D14" s="444"/>
      <c r="E14" s="339">
        <f>E11+E13</f>
        <v>140</v>
      </c>
      <c r="F14" s="339">
        <f t="shared" ref="F14:T14" si="6">F11+F13</f>
        <v>95</v>
      </c>
      <c r="G14" s="339">
        <f t="shared" si="6"/>
        <v>111</v>
      </c>
      <c r="H14" s="339">
        <f t="shared" si="6"/>
        <v>77</v>
      </c>
      <c r="I14" s="339">
        <f t="shared" si="6"/>
        <v>20</v>
      </c>
      <c r="J14" s="339">
        <f t="shared" si="6"/>
        <v>11</v>
      </c>
      <c r="K14" s="339">
        <f t="shared" si="6"/>
        <v>2</v>
      </c>
      <c r="L14" s="339">
        <f t="shared" si="6"/>
        <v>2</v>
      </c>
      <c r="M14" s="339">
        <f t="shared" si="6"/>
        <v>1</v>
      </c>
      <c r="N14" s="339">
        <f t="shared" si="6"/>
        <v>1</v>
      </c>
      <c r="O14" s="339">
        <f t="shared" si="6"/>
        <v>0</v>
      </c>
      <c r="P14" s="339">
        <f t="shared" si="6"/>
        <v>0</v>
      </c>
      <c r="Q14" s="339">
        <f t="shared" si="6"/>
        <v>274</v>
      </c>
      <c r="R14" s="339">
        <f t="shared" si="6"/>
        <v>186</v>
      </c>
      <c r="S14" s="339">
        <f t="shared" si="6"/>
        <v>8</v>
      </c>
      <c r="T14" s="339">
        <f t="shared" si="6"/>
        <v>7</v>
      </c>
      <c r="U14" s="341">
        <f t="shared" si="0"/>
        <v>2.9197080291970803</v>
      </c>
      <c r="V14" s="341">
        <f t="shared" si="0"/>
        <v>3.763440860215054</v>
      </c>
    </row>
    <row r="15" spans="1:22" x14ac:dyDescent="0.2">
      <c r="A15" s="326" t="s">
        <v>631</v>
      </c>
      <c r="B15" s="326" t="s">
        <v>535</v>
      </c>
      <c r="C15" s="326" t="s">
        <v>225</v>
      </c>
      <c r="D15" s="326" t="s">
        <v>417</v>
      </c>
      <c r="E15" s="328">
        <v>0</v>
      </c>
      <c r="F15" s="328">
        <v>0</v>
      </c>
      <c r="G15" s="328">
        <v>1</v>
      </c>
      <c r="H15" s="328">
        <v>1</v>
      </c>
      <c r="I15" s="328">
        <v>2</v>
      </c>
      <c r="J15" s="328">
        <v>2</v>
      </c>
      <c r="K15" s="328">
        <v>0</v>
      </c>
      <c r="L15" s="328">
        <v>0</v>
      </c>
      <c r="M15" s="328">
        <v>0</v>
      </c>
      <c r="N15" s="328">
        <v>0</v>
      </c>
      <c r="O15" s="356" t="s">
        <v>149</v>
      </c>
      <c r="P15" s="356" t="s">
        <v>149</v>
      </c>
      <c r="Q15" s="329">
        <v>3</v>
      </c>
      <c r="R15" s="329">
        <v>3</v>
      </c>
      <c r="S15" s="335">
        <f t="shared" ref="S15:T17" si="7">K15+M15</f>
        <v>0</v>
      </c>
      <c r="T15" s="335">
        <f t="shared" si="7"/>
        <v>0</v>
      </c>
      <c r="U15" s="336">
        <f t="shared" si="0"/>
        <v>0</v>
      </c>
      <c r="V15" s="336">
        <f t="shared" si="0"/>
        <v>0</v>
      </c>
    </row>
    <row r="16" spans="1:22" x14ac:dyDescent="0.2">
      <c r="A16" s="326" t="s">
        <v>631</v>
      </c>
      <c r="B16" s="326" t="s">
        <v>535</v>
      </c>
      <c r="C16" s="326" t="s">
        <v>225</v>
      </c>
      <c r="D16" s="326" t="s">
        <v>418</v>
      </c>
      <c r="E16" s="328">
        <v>0</v>
      </c>
      <c r="F16" s="328">
        <v>0</v>
      </c>
      <c r="G16" s="328">
        <v>1</v>
      </c>
      <c r="H16" s="328">
        <v>1</v>
      </c>
      <c r="I16" s="328">
        <v>0</v>
      </c>
      <c r="J16" s="328">
        <v>0</v>
      </c>
      <c r="K16" s="328">
        <v>0</v>
      </c>
      <c r="L16" s="328">
        <v>0</v>
      </c>
      <c r="M16" s="328">
        <v>0</v>
      </c>
      <c r="N16" s="328">
        <v>0</v>
      </c>
      <c r="O16" s="356" t="s">
        <v>149</v>
      </c>
      <c r="P16" s="356" t="s">
        <v>149</v>
      </c>
      <c r="Q16" s="329">
        <v>1</v>
      </c>
      <c r="R16" s="329">
        <v>1</v>
      </c>
      <c r="S16" s="335">
        <f t="shared" si="7"/>
        <v>0</v>
      </c>
      <c r="T16" s="335">
        <f t="shared" si="7"/>
        <v>0</v>
      </c>
      <c r="U16" s="336">
        <f t="shared" si="0"/>
        <v>0</v>
      </c>
      <c r="V16" s="336">
        <f t="shared" si="0"/>
        <v>0</v>
      </c>
    </row>
    <row r="17" spans="1:22" x14ac:dyDescent="0.2">
      <c r="A17" s="326" t="s">
        <v>631</v>
      </c>
      <c r="B17" s="326" t="s">
        <v>535</v>
      </c>
      <c r="C17" s="326" t="s">
        <v>225</v>
      </c>
      <c r="D17" s="326" t="s">
        <v>419</v>
      </c>
      <c r="E17" s="328">
        <v>1</v>
      </c>
      <c r="F17" s="328">
        <v>1</v>
      </c>
      <c r="G17" s="328">
        <v>1</v>
      </c>
      <c r="H17" s="328">
        <v>0</v>
      </c>
      <c r="I17" s="328">
        <v>1</v>
      </c>
      <c r="J17" s="328">
        <v>0</v>
      </c>
      <c r="K17" s="328">
        <v>0</v>
      </c>
      <c r="L17" s="328">
        <v>0</v>
      </c>
      <c r="M17" s="328">
        <v>0</v>
      </c>
      <c r="N17" s="328">
        <v>0</v>
      </c>
      <c r="O17" s="356" t="s">
        <v>149</v>
      </c>
      <c r="P17" s="356" t="s">
        <v>149</v>
      </c>
      <c r="Q17" s="329">
        <v>3</v>
      </c>
      <c r="R17" s="329">
        <v>1</v>
      </c>
      <c r="S17" s="335">
        <f t="shared" si="7"/>
        <v>0</v>
      </c>
      <c r="T17" s="335">
        <f t="shared" si="7"/>
        <v>0</v>
      </c>
      <c r="U17" s="336">
        <f t="shared" si="0"/>
        <v>0</v>
      </c>
      <c r="V17" s="336">
        <f t="shared" si="0"/>
        <v>0</v>
      </c>
    </row>
    <row r="18" spans="1:22" x14ac:dyDescent="0.2">
      <c r="A18" s="439" t="s">
        <v>420</v>
      </c>
      <c r="B18" s="440"/>
      <c r="C18" s="440"/>
      <c r="D18" s="441"/>
      <c r="E18" s="332">
        <f>SUM(E15:E17)</f>
        <v>1</v>
      </c>
      <c r="F18" s="332">
        <f t="shared" ref="F18:T18" si="8">SUM(F15:F17)</f>
        <v>1</v>
      </c>
      <c r="G18" s="332">
        <f t="shared" si="8"/>
        <v>3</v>
      </c>
      <c r="H18" s="332">
        <f t="shared" si="8"/>
        <v>2</v>
      </c>
      <c r="I18" s="332">
        <f t="shared" si="8"/>
        <v>3</v>
      </c>
      <c r="J18" s="332">
        <f t="shared" si="8"/>
        <v>2</v>
      </c>
      <c r="K18" s="332">
        <f t="shared" si="8"/>
        <v>0</v>
      </c>
      <c r="L18" s="332">
        <f t="shared" si="8"/>
        <v>0</v>
      </c>
      <c r="M18" s="332">
        <f t="shared" si="8"/>
        <v>0</v>
      </c>
      <c r="N18" s="332">
        <f t="shared" si="8"/>
        <v>0</v>
      </c>
      <c r="O18" s="332">
        <f t="shared" si="8"/>
        <v>0</v>
      </c>
      <c r="P18" s="332">
        <f t="shared" si="8"/>
        <v>0</v>
      </c>
      <c r="Q18" s="332">
        <f t="shared" si="8"/>
        <v>7</v>
      </c>
      <c r="R18" s="332">
        <f t="shared" si="8"/>
        <v>5</v>
      </c>
      <c r="S18" s="332">
        <f t="shared" si="8"/>
        <v>0</v>
      </c>
      <c r="T18" s="332">
        <f t="shared" si="8"/>
        <v>0</v>
      </c>
      <c r="U18" s="334">
        <f t="shared" si="0"/>
        <v>0</v>
      </c>
      <c r="V18" s="334">
        <f t="shared" si="0"/>
        <v>0</v>
      </c>
    </row>
    <row r="19" spans="1:22" x14ac:dyDescent="0.2">
      <c r="A19" s="326" t="s">
        <v>631</v>
      </c>
      <c r="B19" s="326" t="s">
        <v>535</v>
      </c>
      <c r="C19" s="326" t="s">
        <v>79</v>
      </c>
      <c r="D19" s="326" t="s">
        <v>417</v>
      </c>
      <c r="E19" s="328">
        <v>4</v>
      </c>
      <c r="F19" s="328">
        <v>2</v>
      </c>
      <c r="G19" s="328">
        <v>3</v>
      </c>
      <c r="H19" s="328">
        <v>3</v>
      </c>
      <c r="I19" s="328">
        <v>0</v>
      </c>
      <c r="J19" s="328">
        <v>0</v>
      </c>
      <c r="K19" s="328">
        <v>0</v>
      </c>
      <c r="L19" s="328">
        <v>0</v>
      </c>
      <c r="M19" s="328">
        <v>0</v>
      </c>
      <c r="N19" s="328">
        <v>0</v>
      </c>
      <c r="O19" s="356" t="s">
        <v>149</v>
      </c>
      <c r="P19" s="356" t="s">
        <v>149</v>
      </c>
      <c r="Q19" s="329">
        <v>7</v>
      </c>
      <c r="R19" s="329">
        <v>5</v>
      </c>
      <c r="S19" s="335">
        <f t="shared" ref="S19:T21" si="9">M19+O19</f>
        <v>0</v>
      </c>
      <c r="T19" s="335">
        <f t="shared" si="9"/>
        <v>0</v>
      </c>
      <c r="U19" s="336">
        <f t="shared" si="0"/>
        <v>0</v>
      </c>
      <c r="V19" s="336">
        <f t="shared" si="0"/>
        <v>0</v>
      </c>
    </row>
    <row r="20" spans="1:22" x14ac:dyDescent="0.2">
      <c r="A20" s="326" t="s">
        <v>631</v>
      </c>
      <c r="B20" s="326" t="s">
        <v>535</v>
      </c>
      <c r="C20" s="326" t="s">
        <v>79</v>
      </c>
      <c r="D20" s="326" t="s">
        <v>418</v>
      </c>
      <c r="E20" s="328">
        <v>7</v>
      </c>
      <c r="F20" s="328">
        <v>4</v>
      </c>
      <c r="G20" s="328">
        <v>5</v>
      </c>
      <c r="H20" s="328">
        <v>5</v>
      </c>
      <c r="I20" s="328">
        <v>5</v>
      </c>
      <c r="J20" s="328">
        <v>2</v>
      </c>
      <c r="K20" s="328">
        <v>0</v>
      </c>
      <c r="L20" s="328">
        <v>0</v>
      </c>
      <c r="M20" s="328">
        <v>0</v>
      </c>
      <c r="N20" s="328">
        <v>0</v>
      </c>
      <c r="O20" s="356" t="s">
        <v>149</v>
      </c>
      <c r="P20" s="356" t="s">
        <v>149</v>
      </c>
      <c r="Q20" s="329">
        <v>17</v>
      </c>
      <c r="R20" s="329">
        <v>11</v>
      </c>
      <c r="S20" s="335">
        <f t="shared" si="9"/>
        <v>0</v>
      </c>
      <c r="T20" s="335">
        <f t="shared" si="9"/>
        <v>0</v>
      </c>
      <c r="U20" s="336">
        <f t="shared" si="0"/>
        <v>0</v>
      </c>
      <c r="V20" s="336">
        <f t="shared" si="0"/>
        <v>0</v>
      </c>
    </row>
    <row r="21" spans="1:22" x14ac:dyDescent="0.2">
      <c r="A21" s="326" t="s">
        <v>631</v>
      </c>
      <c r="B21" s="326" t="s">
        <v>535</v>
      </c>
      <c r="C21" s="326" t="s">
        <v>79</v>
      </c>
      <c r="D21" s="326" t="s">
        <v>419</v>
      </c>
      <c r="E21" s="328">
        <v>1</v>
      </c>
      <c r="F21" s="328">
        <v>1</v>
      </c>
      <c r="G21" s="328">
        <v>1</v>
      </c>
      <c r="H21" s="328">
        <v>0</v>
      </c>
      <c r="I21" s="328">
        <v>0</v>
      </c>
      <c r="J21" s="328">
        <v>0</v>
      </c>
      <c r="K21" s="328">
        <v>5</v>
      </c>
      <c r="L21" s="328">
        <v>4</v>
      </c>
      <c r="M21" s="328">
        <v>5</v>
      </c>
      <c r="N21" s="328">
        <v>1</v>
      </c>
      <c r="O21" s="356" t="s">
        <v>149</v>
      </c>
      <c r="P21" s="356" t="s">
        <v>149</v>
      </c>
      <c r="Q21" s="329">
        <v>12</v>
      </c>
      <c r="R21" s="329">
        <v>6</v>
      </c>
      <c r="S21" s="335">
        <f t="shared" si="9"/>
        <v>5</v>
      </c>
      <c r="T21" s="335">
        <f t="shared" si="9"/>
        <v>1</v>
      </c>
      <c r="U21" s="336">
        <f t="shared" ref="U21:V24" si="10">S21/Q21*100</f>
        <v>41.666666666666671</v>
      </c>
      <c r="V21" s="336">
        <f t="shared" si="10"/>
        <v>16.666666666666664</v>
      </c>
    </row>
    <row r="22" spans="1:22" x14ac:dyDescent="0.2">
      <c r="A22" s="439" t="s">
        <v>421</v>
      </c>
      <c r="B22" s="440"/>
      <c r="C22" s="440"/>
      <c r="D22" s="441"/>
      <c r="E22" s="332">
        <f>SUM(E19:E21)</f>
        <v>12</v>
      </c>
      <c r="F22" s="332">
        <f t="shared" ref="F22:T22" si="11">SUM(F19:F21)</f>
        <v>7</v>
      </c>
      <c r="G22" s="332">
        <f t="shared" si="11"/>
        <v>9</v>
      </c>
      <c r="H22" s="332">
        <f t="shared" si="11"/>
        <v>8</v>
      </c>
      <c r="I22" s="332">
        <f t="shared" si="11"/>
        <v>5</v>
      </c>
      <c r="J22" s="332">
        <f t="shared" si="11"/>
        <v>2</v>
      </c>
      <c r="K22" s="332">
        <f t="shared" si="11"/>
        <v>5</v>
      </c>
      <c r="L22" s="332">
        <f t="shared" si="11"/>
        <v>4</v>
      </c>
      <c r="M22" s="332">
        <f t="shared" si="11"/>
        <v>5</v>
      </c>
      <c r="N22" s="332">
        <f t="shared" si="11"/>
        <v>1</v>
      </c>
      <c r="O22" s="332">
        <f t="shared" si="11"/>
        <v>0</v>
      </c>
      <c r="P22" s="332">
        <f t="shared" si="11"/>
        <v>0</v>
      </c>
      <c r="Q22" s="332">
        <f t="shared" si="11"/>
        <v>36</v>
      </c>
      <c r="R22" s="332">
        <f t="shared" si="11"/>
        <v>22</v>
      </c>
      <c r="S22" s="332">
        <f t="shared" si="11"/>
        <v>5</v>
      </c>
      <c r="T22" s="332">
        <f t="shared" si="11"/>
        <v>1</v>
      </c>
      <c r="U22" s="334">
        <f t="shared" si="10"/>
        <v>13.888888888888889</v>
      </c>
      <c r="V22" s="334">
        <f t="shared" si="10"/>
        <v>4.5454545454545459</v>
      </c>
    </row>
    <row r="23" spans="1:22" x14ac:dyDescent="0.2">
      <c r="A23" s="442" t="s">
        <v>65</v>
      </c>
      <c r="B23" s="443"/>
      <c r="C23" s="443"/>
      <c r="D23" s="444"/>
      <c r="E23" s="339">
        <f>E18+E22</f>
        <v>13</v>
      </c>
      <c r="F23" s="339">
        <f t="shared" ref="F23:T23" si="12">F18+F22</f>
        <v>8</v>
      </c>
      <c r="G23" s="339">
        <f t="shared" si="12"/>
        <v>12</v>
      </c>
      <c r="H23" s="339">
        <f t="shared" si="12"/>
        <v>10</v>
      </c>
      <c r="I23" s="339">
        <f t="shared" si="12"/>
        <v>8</v>
      </c>
      <c r="J23" s="339">
        <f t="shared" si="12"/>
        <v>4</v>
      </c>
      <c r="K23" s="339">
        <f t="shared" si="12"/>
        <v>5</v>
      </c>
      <c r="L23" s="339">
        <f t="shared" si="12"/>
        <v>4</v>
      </c>
      <c r="M23" s="339">
        <f t="shared" si="12"/>
        <v>5</v>
      </c>
      <c r="N23" s="339">
        <f t="shared" si="12"/>
        <v>1</v>
      </c>
      <c r="O23" s="339">
        <f t="shared" si="12"/>
        <v>0</v>
      </c>
      <c r="P23" s="339">
        <f t="shared" si="12"/>
        <v>0</v>
      </c>
      <c r="Q23" s="339">
        <f t="shared" si="12"/>
        <v>43</v>
      </c>
      <c r="R23" s="339">
        <f t="shared" si="12"/>
        <v>27</v>
      </c>
      <c r="S23" s="339">
        <f t="shared" si="12"/>
        <v>5</v>
      </c>
      <c r="T23" s="339">
        <f t="shared" si="12"/>
        <v>1</v>
      </c>
      <c r="U23" s="341">
        <f t="shared" si="10"/>
        <v>11.627906976744185</v>
      </c>
      <c r="V23" s="341">
        <f t="shared" si="10"/>
        <v>3.7037037037037033</v>
      </c>
    </row>
    <row r="24" spans="1:22" x14ac:dyDescent="0.2">
      <c r="A24" s="459" t="s">
        <v>632</v>
      </c>
      <c r="B24" s="460"/>
      <c r="C24" s="460"/>
      <c r="D24" s="461"/>
      <c r="E24" s="345">
        <f>E9+E14+E23</f>
        <v>446</v>
      </c>
      <c r="F24" s="345">
        <f t="shared" ref="F24:R24" si="13">F9+F14+F23</f>
        <v>284</v>
      </c>
      <c r="G24" s="345">
        <f t="shared" si="13"/>
        <v>292</v>
      </c>
      <c r="H24" s="345">
        <f t="shared" si="13"/>
        <v>193</v>
      </c>
      <c r="I24" s="345">
        <f t="shared" si="13"/>
        <v>200</v>
      </c>
      <c r="J24" s="345">
        <f t="shared" si="13"/>
        <v>131</v>
      </c>
      <c r="K24" s="345">
        <f t="shared" si="13"/>
        <v>68</v>
      </c>
      <c r="L24" s="345">
        <f t="shared" si="13"/>
        <v>38</v>
      </c>
      <c r="M24" s="345">
        <f t="shared" si="13"/>
        <v>10</v>
      </c>
      <c r="N24" s="345">
        <f t="shared" si="13"/>
        <v>5</v>
      </c>
      <c r="O24" s="345">
        <f t="shared" si="13"/>
        <v>0</v>
      </c>
      <c r="P24" s="345">
        <f t="shared" si="13"/>
        <v>0</v>
      </c>
      <c r="Q24" s="345">
        <f t="shared" si="13"/>
        <v>1016</v>
      </c>
      <c r="R24" s="345">
        <f t="shared" si="13"/>
        <v>651</v>
      </c>
      <c r="S24" s="345">
        <f>S9+S14+S23</f>
        <v>24</v>
      </c>
      <c r="T24" s="345">
        <f>T9+T14+T23</f>
        <v>16</v>
      </c>
      <c r="U24" s="346">
        <f t="shared" si="10"/>
        <v>2.3622047244094486</v>
      </c>
      <c r="V24" s="346">
        <f t="shared" si="10"/>
        <v>2.4577572964669741</v>
      </c>
    </row>
  </sheetData>
  <mergeCells count="24">
    <mergeCell ref="A23:D23"/>
    <mergeCell ref="A24:D24"/>
    <mergeCell ref="A9:D9"/>
    <mergeCell ref="A11:D11"/>
    <mergeCell ref="A13:D13"/>
    <mergeCell ref="A14:D14"/>
    <mergeCell ref="A18:D18"/>
    <mergeCell ref="A22:D22"/>
    <mergeCell ref="A8:D8"/>
    <mergeCell ref="A1:V1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6:D6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W15" sqref="W15"/>
    </sheetView>
  </sheetViews>
  <sheetFormatPr defaultRowHeight="15" x14ac:dyDescent="0.25"/>
  <cols>
    <col min="1" max="1" width="7.42578125" customWidth="1"/>
    <col min="2" max="2" width="4.85546875" customWidth="1"/>
    <col min="3" max="3" width="4" customWidth="1"/>
    <col min="4" max="4" width="4.7109375" customWidth="1"/>
    <col min="5" max="5" width="4.28515625" customWidth="1"/>
    <col min="6" max="6" width="8.5703125" customWidth="1"/>
    <col min="7" max="7" width="10.28515625" customWidth="1"/>
    <col min="8" max="11" width="5.7109375" customWidth="1"/>
    <col min="12" max="12" width="9.28515625" customWidth="1"/>
    <col min="13" max="13" width="11.28515625" customWidth="1"/>
    <col min="14" max="17" width="5.7109375" customWidth="1"/>
    <col min="18" max="18" width="9.28515625" customWidth="1"/>
    <col min="20" max="20" width="5.7109375" customWidth="1"/>
    <col min="21" max="21" width="12.7109375" customWidth="1"/>
    <col min="22" max="24" width="5.7109375" customWidth="1"/>
    <col min="26" max="30" width="5.7109375" customWidth="1"/>
    <col min="247" max="247" width="6.42578125" customWidth="1"/>
    <col min="248" max="248" width="4.85546875" customWidth="1"/>
    <col min="249" max="249" width="4" customWidth="1"/>
    <col min="250" max="250" width="4.7109375" customWidth="1"/>
    <col min="251" max="251" width="4.28515625" customWidth="1"/>
    <col min="252" max="252" width="4.85546875" customWidth="1"/>
    <col min="253" max="253" width="4.28515625" customWidth="1"/>
    <col min="254" max="254" width="4.5703125" customWidth="1"/>
    <col min="255" max="256" width="5.7109375" customWidth="1"/>
    <col min="257" max="257" width="4.5703125" customWidth="1"/>
    <col min="258" max="258" width="7.5703125" customWidth="1"/>
    <col min="259" max="259" width="5.85546875" customWidth="1"/>
    <col min="260" max="260" width="4" customWidth="1"/>
    <col min="261" max="261" width="3" customWidth="1"/>
    <col min="262" max="262" width="8.28515625" customWidth="1"/>
    <col min="263" max="263" width="8.7109375" customWidth="1"/>
    <col min="266" max="266" width="11.5703125" bestFit="1" customWidth="1"/>
    <col min="503" max="503" width="6.42578125" customWidth="1"/>
    <col min="504" max="504" width="4.85546875" customWidth="1"/>
    <col min="505" max="505" width="4" customWidth="1"/>
    <col min="506" max="506" width="4.7109375" customWidth="1"/>
    <col min="507" max="507" width="4.28515625" customWidth="1"/>
    <col min="508" max="508" width="4.85546875" customWidth="1"/>
    <col min="509" max="509" width="4.28515625" customWidth="1"/>
    <col min="510" max="510" width="4.5703125" customWidth="1"/>
    <col min="511" max="512" width="5.7109375" customWidth="1"/>
    <col min="513" max="513" width="4.5703125" customWidth="1"/>
    <col min="514" max="514" width="7.5703125" customWidth="1"/>
    <col min="515" max="515" width="5.85546875" customWidth="1"/>
    <col min="516" max="516" width="4" customWidth="1"/>
    <col min="517" max="517" width="3" customWidth="1"/>
    <col min="518" max="518" width="8.28515625" customWidth="1"/>
    <col min="519" max="519" width="8.7109375" customWidth="1"/>
    <col min="522" max="522" width="11.5703125" bestFit="1" customWidth="1"/>
    <col min="759" max="759" width="6.42578125" customWidth="1"/>
    <col min="760" max="760" width="4.85546875" customWidth="1"/>
    <col min="761" max="761" width="4" customWidth="1"/>
    <col min="762" max="762" width="4.7109375" customWidth="1"/>
    <col min="763" max="763" width="4.28515625" customWidth="1"/>
    <col min="764" max="764" width="4.85546875" customWidth="1"/>
    <col min="765" max="765" width="4.28515625" customWidth="1"/>
    <col min="766" max="766" width="4.5703125" customWidth="1"/>
    <col min="767" max="768" width="5.7109375" customWidth="1"/>
    <col min="769" max="769" width="4.5703125" customWidth="1"/>
    <col min="770" max="770" width="7.5703125" customWidth="1"/>
    <col min="771" max="771" width="5.85546875" customWidth="1"/>
    <col min="772" max="772" width="4" customWidth="1"/>
    <col min="773" max="773" width="3" customWidth="1"/>
    <col min="774" max="774" width="8.28515625" customWidth="1"/>
    <col min="775" max="775" width="8.7109375" customWidth="1"/>
    <col min="778" max="778" width="11.5703125" bestFit="1" customWidth="1"/>
    <col min="1015" max="1015" width="6.42578125" customWidth="1"/>
    <col min="1016" max="1016" width="4.85546875" customWidth="1"/>
    <col min="1017" max="1017" width="4" customWidth="1"/>
    <col min="1018" max="1018" width="4.7109375" customWidth="1"/>
    <col min="1019" max="1019" width="4.28515625" customWidth="1"/>
    <col min="1020" max="1020" width="4.85546875" customWidth="1"/>
    <col min="1021" max="1021" width="4.28515625" customWidth="1"/>
    <col min="1022" max="1022" width="4.5703125" customWidth="1"/>
    <col min="1023" max="1024" width="5.7109375" customWidth="1"/>
    <col min="1025" max="1025" width="4.5703125" customWidth="1"/>
    <col min="1026" max="1026" width="7.5703125" customWidth="1"/>
    <col min="1027" max="1027" width="5.85546875" customWidth="1"/>
    <col min="1028" max="1028" width="4" customWidth="1"/>
    <col min="1029" max="1029" width="3" customWidth="1"/>
    <col min="1030" max="1030" width="8.28515625" customWidth="1"/>
    <col min="1031" max="1031" width="8.7109375" customWidth="1"/>
    <col min="1034" max="1034" width="11.5703125" bestFit="1" customWidth="1"/>
    <col min="1271" max="1271" width="6.42578125" customWidth="1"/>
    <col min="1272" max="1272" width="4.85546875" customWidth="1"/>
    <col min="1273" max="1273" width="4" customWidth="1"/>
    <col min="1274" max="1274" width="4.7109375" customWidth="1"/>
    <col min="1275" max="1275" width="4.28515625" customWidth="1"/>
    <col min="1276" max="1276" width="4.85546875" customWidth="1"/>
    <col min="1277" max="1277" width="4.28515625" customWidth="1"/>
    <col min="1278" max="1278" width="4.5703125" customWidth="1"/>
    <col min="1279" max="1280" width="5.7109375" customWidth="1"/>
    <col min="1281" max="1281" width="4.5703125" customWidth="1"/>
    <col min="1282" max="1282" width="7.5703125" customWidth="1"/>
    <col min="1283" max="1283" width="5.85546875" customWidth="1"/>
    <col min="1284" max="1284" width="4" customWidth="1"/>
    <col min="1285" max="1285" width="3" customWidth="1"/>
    <col min="1286" max="1286" width="8.28515625" customWidth="1"/>
    <col min="1287" max="1287" width="8.7109375" customWidth="1"/>
    <col min="1290" max="1290" width="11.5703125" bestFit="1" customWidth="1"/>
    <col min="1527" max="1527" width="6.42578125" customWidth="1"/>
    <col min="1528" max="1528" width="4.85546875" customWidth="1"/>
    <col min="1529" max="1529" width="4" customWidth="1"/>
    <col min="1530" max="1530" width="4.7109375" customWidth="1"/>
    <col min="1531" max="1531" width="4.28515625" customWidth="1"/>
    <col min="1532" max="1532" width="4.85546875" customWidth="1"/>
    <col min="1533" max="1533" width="4.28515625" customWidth="1"/>
    <col min="1534" max="1534" width="4.5703125" customWidth="1"/>
    <col min="1535" max="1536" width="5.7109375" customWidth="1"/>
    <col min="1537" max="1537" width="4.5703125" customWidth="1"/>
    <col min="1538" max="1538" width="7.5703125" customWidth="1"/>
    <col min="1539" max="1539" width="5.85546875" customWidth="1"/>
    <col min="1540" max="1540" width="4" customWidth="1"/>
    <col min="1541" max="1541" width="3" customWidth="1"/>
    <col min="1542" max="1542" width="8.28515625" customWidth="1"/>
    <col min="1543" max="1543" width="8.7109375" customWidth="1"/>
    <col min="1546" max="1546" width="11.5703125" bestFit="1" customWidth="1"/>
    <col min="1783" max="1783" width="6.42578125" customWidth="1"/>
    <col min="1784" max="1784" width="4.85546875" customWidth="1"/>
    <col min="1785" max="1785" width="4" customWidth="1"/>
    <col min="1786" max="1786" width="4.7109375" customWidth="1"/>
    <col min="1787" max="1787" width="4.28515625" customWidth="1"/>
    <col min="1788" max="1788" width="4.85546875" customWidth="1"/>
    <col min="1789" max="1789" width="4.28515625" customWidth="1"/>
    <col min="1790" max="1790" width="4.5703125" customWidth="1"/>
    <col min="1791" max="1792" width="5.7109375" customWidth="1"/>
    <col min="1793" max="1793" width="4.5703125" customWidth="1"/>
    <col min="1794" max="1794" width="7.5703125" customWidth="1"/>
    <col min="1795" max="1795" width="5.85546875" customWidth="1"/>
    <col min="1796" max="1796" width="4" customWidth="1"/>
    <col min="1797" max="1797" width="3" customWidth="1"/>
    <col min="1798" max="1798" width="8.28515625" customWidth="1"/>
    <col min="1799" max="1799" width="8.7109375" customWidth="1"/>
    <col min="1802" max="1802" width="11.5703125" bestFit="1" customWidth="1"/>
    <col min="2039" max="2039" width="6.42578125" customWidth="1"/>
    <col min="2040" max="2040" width="4.85546875" customWidth="1"/>
    <col min="2041" max="2041" width="4" customWidth="1"/>
    <col min="2042" max="2042" width="4.7109375" customWidth="1"/>
    <col min="2043" max="2043" width="4.28515625" customWidth="1"/>
    <col min="2044" max="2044" width="4.85546875" customWidth="1"/>
    <col min="2045" max="2045" width="4.28515625" customWidth="1"/>
    <col min="2046" max="2046" width="4.5703125" customWidth="1"/>
    <col min="2047" max="2048" width="5.7109375" customWidth="1"/>
    <col min="2049" max="2049" width="4.5703125" customWidth="1"/>
    <col min="2050" max="2050" width="7.5703125" customWidth="1"/>
    <col min="2051" max="2051" width="5.85546875" customWidth="1"/>
    <col min="2052" max="2052" width="4" customWidth="1"/>
    <col min="2053" max="2053" width="3" customWidth="1"/>
    <col min="2054" max="2054" width="8.28515625" customWidth="1"/>
    <col min="2055" max="2055" width="8.7109375" customWidth="1"/>
    <col min="2058" max="2058" width="11.5703125" bestFit="1" customWidth="1"/>
    <col min="2295" max="2295" width="6.42578125" customWidth="1"/>
    <col min="2296" max="2296" width="4.85546875" customWidth="1"/>
    <col min="2297" max="2297" width="4" customWidth="1"/>
    <col min="2298" max="2298" width="4.7109375" customWidth="1"/>
    <col min="2299" max="2299" width="4.28515625" customWidth="1"/>
    <col min="2300" max="2300" width="4.85546875" customWidth="1"/>
    <col min="2301" max="2301" width="4.28515625" customWidth="1"/>
    <col min="2302" max="2302" width="4.5703125" customWidth="1"/>
    <col min="2303" max="2304" width="5.7109375" customWidth="1"/>
    <col min="2305" max="2305" width="4.5703125" customWidth="1"/>
    <col min="2306" max="2306" width="7.5703125" customWidth="1"/>
    <col min="2307" max="2307" width="5.85546875" customWidth="1"/>
    <col min="2308" max="2308" width="4" customWidth="1"/>
    <col min="2309" max="2309" width="3" customWidth="1"/>
    <col min="2310" max="2310" width="8.28515625" customWidth="1"/>
    <col min="2311" max="2311" width="8.7109375" customWidth="1"/>
    <col min="2314" max="2314" width="11.5703125" bestFit="1" customWidth="1"/>
    <col min="2551" max="2551" width="6.42578125" customWidth="1"/>
    <col min="2552" max="2552" width="4.85546875" customWidth="1"/>
    <col min="2553" max="2553" width="4" customWidth="1"/>
    <col min="2554" max="2554" width="4.7109375" customWidth="1"/>
    <col min="2555" max="2555" width="4.28515625" customWidth="1"/>
    <col min="2556" max="2556" width="4.85546875" customWidth="1"/>
    <col min="2557" max="2557" width="4.28515625" customWidth="1"/>
    <col min="2558" max="2558" width="4.5703125" customWidth="1"/>
    <col min="2559" max="2560" width="5.7109375" customWidth="1"/>
    <col min="2561" max="2561" width="4.5703125" customWidth="1"/>
    <col min="2562" max="2562" width="7.5703125" customWidth="1"/>
    <col min="2563" max="2563" width="5.85546875" customWidth="1"/>
    <col min="2564" max="2564" width="4" customWidth="1"/>
    <col min="2565" max="2565" width="3" customWidth="1"/>
    <col min="2566" max="2566" width="8.28515625" customWidth="1"/>
    <col min="2567" max="2567" width="8.7109375" customWidth="1"/>
    <col min="2570" max="2570" width="11.5703125" bestFit="1" customWidth="1"/>
    <col min="2807" max="2807" width="6.42578125" customWidth="1"/>
    <col min="2808" max="2808" width="4.85546875" customWidth="1"/>
    <col min="2809" max="2809" width="4" customWidth="1"/>
    <col min="2810" max="2810" width="4.7109375" customWidth="1"/>
    <col min="2811" max="2811" width="4.28515625" customWidth="1"/>
    <col min="2812" max="2812" width="4.85546875" customWidth="1"/>
    <col min="2813" max="2813" width="4.28515625" customWidth="1"/>
    <col min="2814" max="2814" width="4.5703125" customWidth="1"/>
    <col min="2815" max="2816" width="5.7109375" customWidth="1"/>
    <col min="2817" max="2817" width="4.5703125" customWidth="1"/>
    <col min="2818" max="2818" width="7.5703125" customWidth="1"/>
    <col min="2819" max="2819" width="5.85546875" customWidth="1"/>
    <col min="2820" max="2820" width="4" customWidth="1"/>
    <col min="2821" max="2821" width="3" customWidth="1"/>
    <col min="2822" max="2822" width="8.28515625" customWidth="1"/>
    <col min="2823" max="2823" width="8.7109375" customWidth="1"/>
    <col min="2826" max="2826" width="11.5703125" bestFit="1" customWidth="1"/>
    <col min="3063" max="3063" width="6.42578125" customWidth="1"/>
    <col min="3064" max="3064" width="4.85546875" customWidth="1"/>
    <col min="3065" max="3065" width="4" customWidth="1"/>
    <col min="3066" max="3066" width="4.7109375" customWidth="1"/>
    <col min="3067" max="3067" width="4.28515625" customWidth="1"/>
    <col min="3068" max="3068" width="4.85546875" customWidth="1"/>
    <col min="3069" max="3069" width="4.28515625" customWidth="1"/>
    <col min="3070" max="3070" width="4.5703125" customWidth="1"/>
    <col min="3071" max="3072" width="5.7109375" customWidth="1"/>
    <col min="3073" max="3073" width="4.5703125" customWidth="1"/>
    <col min="3074" max="3074" width="7.5703125" customWidth="1"/>
    <col min="3075" max="3075" width="5.85546875" customWidth="1"/>
    <col min="3076" max="3076" width="4" customWidth="1"/>
    <col min="3077" max="3077" width="3" customWidth="1"/>
    <col min="3078" max="3078" width="8.28515625" customWidth="1"/>
    <col min="3079" max="3079" width="8.7109375" customWidth="1"/>
    <col min="3082" max="3082" width="11.5703125" bestFit="1" customWidth="1"/>
    <col min="3319" max="3319" width="6.42578125" customWidth="1"/>
    <col min="3320" max="3320" width="4.85546875" customWidth="1"/>
    <col min="3321" max="3321" width="4" customWidth="1"/>
    <col min="3322" max="3322" width="4.7109375" customWidth="1"/>
    <col min="3323" max="3323" width="4.28515625" customWidth="1"/>
    <col min="3324" max="3324" width="4.85546875" customWidth="1"/>
    <col min="3325" max="3325" width="4.28515625" customWidth="1"/>
    <col min="3326" max="3326" width="4.5703125" customWidth="1"/>
    <col min="3327" max="3328" width="5.7109375" customWidth="1"/>
    <col min="3329" max="3329" width="4.5703125" customWidth="1"/>
    <col min="3330" max="3330" width="7.5703125" customWidth="1"/>
    <col min="3331" max="3331" width="5.85546875" customWidth="1"/>
    <col min="3332" max="3332" width="4" customWidth="1"/>
    <col min="3333" max="3333" width="3" customWidth="1"/>
    <col min="3334" max="3334" width="8.28515625" customWidth="1"/>
    <col min="3335" max="3335" width="8.7109375" customWidth="1"/>
    <col min="3338" max="3338" width="11.5703125" bestFit="1" customWidth="1"/>
    <col min="3575" max="3575" width="6.42578125" customWidth="1"/>
    <col min="3576" max="3576" width="4.85546875" customWidth="1"/>
    <col min="3577" max="3577" width="4" customWidth="1"/>
    <col min="3578" max="3578" width="4.7109375" customWidth="1"/>
    <col min="3579" max="3579" width="4.28515625" customWidth="1"/>
    <col min="3580" max="3580" width="4.85546875" customWidth="1"/>
    <col min="3581" max="3581" width="4.28515625" customWidth="1"/>
    <col min="3582" max="3582" width="4.5703125" customWidth="1"/>
    <col min="3583" max="3584" width="5.7109375" customWidth="1"/>
    <col min="3585" max="3585" width="4.5703125" customWidth="1"/>
    <col min="3586" max="3586" width="7.5703125" customWidth="1"/>
    <col min="3587" max="3587" width="5.85546875" customWidth="1"/>
    <col min="3588" max="3588" width="4" customWidth="1"/>
    <col min="3589" max="3589" width="3" customWidth="1"/>
    <col min="3590" max="3590" width="8.28515625" customWidth="1"/>
    <col min="3591" max="3591" width="8.7109375" customWidth="1"/>
    <col min="3594" max="3594" width="11.5703125" bestFit="1" customWidth="1"/>
    <col min="3831" max="3831" width="6.42578125" customWidth="1"/>
    <col min="3832" max="3832" width="4.85546875" customWidth="1"/>
    <col min="3833" max="3833" width="4" customWidth="1"/>
    <col min="3834" max="3834" width="4.7109375" customWidth="1"/>
    <col min="3835" max="3835" width="4.28515625" customWidth="1"/>
    <col min="3836" max="3836" width="4.85546875" customWidth="1"/>
    <col min="3837" max="3837" width="4.28515625" customWidth="1"/>
    <col min="3838" max="3838" width="4.5703125" customWidth="1"/>
    <col min="3839" max="3840" width="5.7109375" customWidth="1"/>
    <col min="3841" max="3841" width="4.5703125" customWidth="1"/>
    <col min="3842" max="3842" width="7.5703125" customWidth="1"/>
    <col min="3843" max="3843" width="5.85546875" customWidth="1"/>
    <col min="3844" max="3844" width="4" customWidth="1"/>
    <col min="3845" max="3845" width="3" customWidth="1"/>
    <col min="3846" max="3846" width="8.28515625" customWidth="1"/>
    <col min="3847" max="3847" width="8.7109375" customWidth="1"/>
    <col min="3850" max="3850" width="11.5703125" bestFit="1" customWidth="1"/>
    <col min="4087" max="4087" width="6.42578125" customWidth="1"/>
    <col min="4088" max="4088" width="4.85546875" customWidth="1"/>
    <col min="4089" max="4089" width="4" customWidth="1"/>
    <col min="4090" max="4090" width="4.7109375" customWidth="1"/>
    <col min="4091" max="4091" width="4.28515625" customWidth="1"/>
    <col min="4092" max="4092" width="4.85546875" customWidth="1"/>
    <col min="4093" max="4093" width="4.28515625" customWidth="1"/>
    <col min="4094" max="4094" width="4.5703125" customWidth="1"/>
    <col min="4095" max="4096" width="5.7109375" customWidth="1"/>
    <col min="4097" max="4097" width="4.5703125" customWidth="1"/>
    <col min="4098" max="4098" width="7.5703125" customWidth="1"/>
    <col min="4099" max="4099" width="5.85546875" customWidth="1"/>
    <col min="4100" max="4100" width="4" customWidth="1"/>
    <col min="4101" max="4101" width="3" customWidth="1"/>
    <col min="4102" max="4102" width="8.28515625" customWidth="1"/>
    <col min="4103" max="4103" width="8.7109375" customWidth="1"/>
    <col min="4106" max="4106" width="11.5703125" bestFit="1" customWidth="1"/>
    <col min="4343" max="4343" width="6.42578125" customWidth="1"/>
    <col min="4344" max="4344" width="4.85546875" customWidth="1"/>
    <col min="4345" max="4345" width="4" customWidth="1"/>
    <col min="4346" max="4346" width="4.7109375" customWidth="1"/>
    <col min="4347" max="4347" width="4.28515625" customWidth="1"/>
    <col min="4348" max="4348" width="4.85546875" customWidth="1"/>
    <col min="4349" max="4349" width="4.28515625" customWidth="1"/>
    <col min="4350" max="4350" width="4.5703125" customWidth="1"/>
    <col min="4351" max="4352" width="5.7109375" customWidth="1"/>
    <col min="4353" max="4353" width="4.5703125" customWidth="1"/>
    <col min="4354" max="4354" width="7.5703125" customWidth="1"/>
    <col min="4355" max="4355" width="5.85546875" customWidth="1"/>
    <col min="4356" max="4356" width="4" customWidth="1"/>
    <col min="4357" max="4357" width="3" customWidth="1"/>
    <col min="4358" max="4358" width="8.28515625" customWidth="1"/>
    <col min="4359" max="4359" width="8.7109375" customWidth="1"/>
    <col min="4362" max="4362" width="11.5703125" bestFit="1" customWidth="1"/>
    <col min="4599" max="4599" width="6.42578125" customWidth="1"/>
    <col min="4600" max="4600" width="4.85546875" customWidth="1"/>
    <col min="4601" max="4601" width="4" customWidth="1"/>
    <col min="4602" max="4602" width="4.7109375" customWidth="1"/>
    <col min="4603" max="4603" width="4.28515625" customWidth="1"/>
    <col min="4604" max="4604" width="4.85546875" customWidth="1"/>
    <col min="4605" max="4605" width="4.28515625" customWidth="1"/>
    <col min="4606" max="4606" width="4.5703125" customWidth="1"/>
    <col min="4607" max="4608" width="5.7109375" customWidth="1"/>
    <col min="4609" max="4609" width="4.5703125" customWidth="1"/>
    <col min="4610" max="4610" width="7.5703125" customWidth="1"/>
    <col min="4611" max="4611" width="5.85546875" customWidth="1"/>
    <col min="4612" max="4612" width="4" customWidth="1"/>
    <col min="4613" max="4613" width="3" customWidth="1"/>
    <col min="4614" max="4614" width="8.28515625" customWidth="1"/>
    <col min="4615" max="4615" width="8.7109375" customWidth="1"/>
    <col min="4618" max="4618" width="11.5703125" bestFit="1" customWidth="1"/>
    <col min="4855" max="4855" width="6.42578125" customWidth="1"/>
    <col min="4856" max="4856" width="4.85546875" customWidth="1"/>
    <col min="4857" max="4857" width="4" customWidth="1"/>
    <col min="4858" max="4858" width="4.7109375" customWidth="1"/>
    <col min="4859" max="4859" width="4.28515625" customWidth="1"/>
    <col min="4860" max="4860" width="4.85546875" customWidth="1"/>
    <col min="4861" max="4861" width="4.28515625" customWidth="1"/>
    <col min="4862" max="4862" width="4.5703125" customWidth="1"/>
    <col min="4863" max="4864" width="5.7109375" customWidth="1"/>
    <col min="4865" max="4865" width="4.5703125" customWidth="1"/>
    <col min="4866" max="4866" width="7.5703125" customWidth="1"/>
    <col min="4867" max="4867" width="5.85546875" customWidth="1"/>
    <col min="4868" max="4868" width="4" customWidth="1"/>
    <col min="4869" max="4869" width="3" customWidth="1"/>
    <col min="4870" max="4870" width="8.28515625" customWidth="1"/>
    <col min="4871" max="4871" width="8.7109375" customWidth="1"/>
    <col min="4874" max="4874" width="11.5703125" bestFit="1" customWidth="1"/>
    <col min="5111" max="5111" width="6.42578125" customWidth="1"/>
    <col min="5112" max="5112" width="4.85546875" customWidth="1"/>
    <col min="5113" max="5113" width="4" customWidth="1"/>
    <col min="5114" max="5114" width="4.7109375" customWidth="1"/>
    <col min="5115" max="5115" width="4.28515625" customWidth="1"/>
    <col min="5116" max="5116" width="4.85546875" customWidth="1"/>
    <col min="5117" max="5117" width="4.28515625" customWidth="1"/>
    <col min="5118" max="5118" width="4.5703125" customWidth="1"/>
    <col min="5119" max="5120" width="5.7109375" customWidth="1"/>
    <col min="5121" max="5121" width="4.5703125" customWidth="1"/>
    <col min="5122" max="5122" width="7.5703125" customWidth="1"/>
    <col min="5123" max="5123" width="5.85546875" customWidth="1"/>
    <col min="5124" max="5124" width="4" customWidth="1"/>
    <col min="5125" max="5125" width="3" customWidth="1"/>
    <col min="5126" max="5126" width="8.28515625" customWidth="1"/>
    <col min="5127" max="5127" width="8.7109375" customWidth="1"/>
    <col min="5130" max="5130" width="11.5703125" bestFit="1" customWidth="1"/>
    <col min="5367" max="5367" width="6.42578125" customWidth="1"/>
    <col min="5368" max="5368" width="4.85546875" customWidth="1"/>
    <col min="5369" max="5369" width="4" customWidth="1"/>
    <col min="5370" max="5370" width="4.7109375" customWidth="1"/>
    <col min="5371" max="5371" width="4.28515625" customWidth="1"/>
    <col min="5372" max="5372" width="4.85546875" customWidth="1"/>
    <col min="5373" max="5373" width="4.28515625" customWidth="1"/>
    <col min="5374" max="5374" width="4.5703125" customWidth="1"/>
    <col min="5375" max="5376" width="5.7109375" customWidth="1"/>
    <col min="5377" max="5377" width="4.5703125" customWidth="1"/>
    <col min="5378" max="5378" width="7.5703125" customWidth="1"/>
    <col min="5379" max="5379" width="5.85546875" customWidth="1"/>
    <col min="5380" max="5380" width="4" customWidth="1"/>
    <col min="5381" max="5381" width="3" customWidth="1"/>
    <col min="5382" max="5382" width="8.28515625" customWidth="1"/>
    <col min="5383" max="5383" width="8.7109375" customWidth="1"/>
    <col min="5386" max="5386" width="11.5703125" bestFit="1" customWidth="1"/>
    <col min="5623" max="5623" width="6.42578125" customWidth="1"/>
    <col min="5624" max="5624" width="4.85546875" customWidth="1"/>
    <col min="5625" max="5625" width="4" customWidth="1"/>
    <col min="5626" max="5626" width="4.7109375" customWidth="1"/>
    <col min="5627" max="5627" width="4.28515625" customWidth="1"/>
    <col min="5628" max="5628" width="4.85546875" customWidth="1"/>
    <col min="5629" max="5629" width="4.28515625" customWidth="1"/>
    <col min="5630" max="5630" width="4.5703125" customWidth="1"/>
    <col min="5631" max="5632" width="5.7109375" customWidth="1"/>
    <col min="5633" max="5633" width="4.5703125" customWidth="1"/>
    <col min="5634" max="5634" width="7.5703125" customWidth="1"/>
    <col min="5635" max="5635" width="5.85546875" customWidth="1"/>
    <col min="5636" max="5636" width="4" customWidth="1"/>
    <col min="5637" max="5637" width="3" customWidth="1"/>
    <col min="5638" max="5638" width="8.28515625" customWidth="1"/>
    <col min="5639" max="5639" width="8.7109375" customWidth="1"/>
    <col min="5642" max="5642" width="11.5703125" bestFit="1" customWidth="1"/>
    <col min="5879" max="5879" width="6.42578125" customWidth="1"/>
    <col min="5880" max="5880" width="4.85546875" customWidth="1"/>
    <col min="5881" max="5881" width="4" customWidth="1"/>
    <col min="5882" max="5882" width="4.7109375" customWidth="1"/>
    <col min="5883" max="5883" width="4.28515625" customWidth="1"/>
    <col min="5884" max="5884" width="4.85546875" customWidth="1"/>
    <col min="5885" max="5885" width="4.28515625" customWidth="1"/>
    <col min="5886" max="5886" width="4.5703125" customWidth="1"/>
    <col min="5887" max="5888" width="5.7109375" customWidth="1"/>
    <col min="5889" max="5889" width="4.5703125" customWidth="1"/>
    <col min="5890" max="5890" width="7.5703125" customWidth="1"/>
    <col min="5891" max="5891" width="5.85546875" customWidth="1"/>
    <col min="5892" max="5892" width="4" customWidth="1"/>
    <col min="5893" max="5893" width="3" customWidth="1"/>
    <col min="5894" max="5894" width="8.28515625" customWidth="1"/>
    <col min="5895" max="5895" width="8.7109375" customWidth="1"/>
    <col min="5898" max="5898" width="11.5703125" bestFit="1" customWidth="1"/>
    <col min="6135" max="6135" width="6.42578125" customWidth="1"/>
    <col min="6136" max="6136" width="4.85546875" customWidth="1"/>
    <col min="6137" max="6137" width="4" customWidth="1"/>
    <col min="6138" max="6138" width="4.7109375" customWidth="1"/>
    <col min="6139" max="6139" width="4.28515625" customWidth="1"/>
    <col min="6140" max="6140" width="4.85546875" customWidth="1"/>
    <col min="6141" max="6141" width="4.28515625" customWidth="1"/>
    <col min="6142" max="6142" width="4.5703125" customWidth="1"/>
    <col min="6143" max="6144" width="5.7109375" customWidth="1"/>
    <col min="6145" max="6145" width="4.5703125" customWidth="1"/>
    <col min="6146" max="6146" width="7.5703125" customWidth="1"/>
    <col min="6147" max="6147" width="5.85546875" customWidth="1"/>
    <col min="6148" max="6148" width="4" customWidth="1"/>
    <col min="6149" max="6149" width="3" customWidth="1"/>
    <col min="6150" max="6150" width="8.28515625" customWidth="1"/>
    <col min="6151" max="6151" width="8.7109375" customWidth="1"/>
    <col min="6154" max="6154" width="11.5703125" bestFit="1" customWidth="1"/>
    <col min="6391" max="6391" width="6.42578125" customWidth="1"/>
    <col min="6392" max="6392" width="4.85546875" customWidth="1"/>
    <col min="6393" max="6393" width="4" customWidth="1"/>
    <col min="6394" max="6394" width="4.7109375" customWidth="1"/>
    <col min="6395" max="6395" width="4.28515625" customWidth="1"/>
    <col min="6396" max="6396" width="4.85546875" customWidth="1"/>
    <col min="6397" max="6397" width="4.28515625" customWidth="1"/>
    <col min="6398" max="6398" width="4.5703125" customWidth="1"/>
    <col min="6399" max="6400" width="5.7109375" customWidth="1"/>
    <col min="6401" max="6401" width="4.5703125" customWidth="1"/>
    <col min="6402" max="6402" width="7.5703125" customWidth="1"/>
    <col min="6403" max="6403" width="5.85546875" customWidth="1"/>
    <col min="6404" max="6404" width="4" customWidth="1"/>
    <col min="6405" max="6405" width="3" customWidth="1"/>
    <col min="6406" max="6406" width="8.28515625" customWidth="1"/>
    <col min="6407" max="6407" width="8.7109375" customWidth="1"/>
    <col min="6410" max="6410" width="11.5703125" bestFit="1" customWidth="1"/>
    <col min="6647" max="6647" width="6.42578125" customWidth="1"/>
    <col min="6648" max="6648" width="4.85546875" customWidth="1"/>
    <col min="6649" max="6649" width="4" customWidth="1"/>
    <col min="6650" max="6650" width="4.7109375" customWidth="1"/>
    <col min="6651" max="6651" width="4.28515625" customWidth="1"/>
    <col min="6652" max="6652" width="4.85546875" customWidth="1"/>
    <col min="6653" max="6653" width="4.28515625" customWidth="1"/>
    <col min="6654" max="6654" width="4.5703125" customWidth="1"/>
    <col min="6655" max="6656" width="5.7109375" customWidth="1"/>
    <col min="6657" max="6657" width="4.5703125" customWidth="1"/>
    <col min="6658" max="6658" width="7.5703125" customWidth="1"/>
    <col min="6659" max="6659" width="5.85546875" customWidth="1"/>
    <col min="6660" max="6660" width="4" customWidth="1"/>
    <col min="6661" max="6661" width="3" customWidth="1"/>
    <col min="6662" max="6662" width="8.28515625" customWidth="1"/>
    <col min="6663" max="6663" width="8.7109375" customWidth="1"/>
    <col min="6666" max="6666" width="11.5703125" bestFit="1" customWidth="1"/>
    <col min="6903" max="6903" width="6.42578125" customWidth="1"/>
    <col min="6904" max="6904" width="4.85546875" customWidth="1"/>
    <col min="6905" max="6905" width="4" customWidth="1"/>
    <col min="6906" max="6906" width="4.7109375" customWidth="1"/>
    <col min="6907" max="6907" width="4.28515625" customWidth="1"/>
    <col min="6908" max="6908" width="4.85546875" customWidth="1"/>
    <col min="6909" max="6909" width="4.28515625" customWidth="1"/>
    <col min="6910" max="6910" width="4.5703125" customWidth="1"/>
    <col min="6911" max="6912" width="5.7109375" customWidth="1"/>
    <col min="6913" max="6913" width="4.5703125" customWidth="1"/>
    <col min="6914" max="6914" width="7.5703125" customWidth="1"/>
    <col min="6915" max="6915" width="5.85546875" customWidth="1"/>
    <col min="6916" max="6916" width="4" customWidth="1"/>
    <col min="6917" max="6917" width="3" customWidth="1"/>
    <col min="6918" max="6918" width="8.28515625" customWidth="1"/>
    <col min="6919" max="6919" width="8.7109375" customWidth="1"/>
    <col min="6922" max="6922" width="11.5703125" bestFit="1" customWidth="1"/>
    <col min="7159" max="7159" width="6.42578125" customWidth="1"/>
    <col min="7160" max="7160" width="4.85546875" customWidth="1"/>
    <col min="7161" max="7161" width="4" customWidth="1"/>
    <col min="7162" max="7162" width="4.7109375" customWidth="1"/>
    <col min="7163" max="7163" width="4.28515625" customWidth="1"/>
    <col min="7164" max="7164" width="4.85546875" customWidth="1"/>
    <col min="7165" max="7165" width="4.28515625" customWidth="1"/>
    <col min="7166" max="7166" width="4.5703125" customWidth="1"/>
    <col min="7167" max="7168" width="5.7109375" customWidth="1"/>
    <col min="7169" max="7169" width="4.5703125" customWidth="1"/>
    <col min="7170" max="7170" width="7.5703125" customWidth="1"/>
    <col min="7171" max="7171" width="5.85546875" customWidth="1"/>
    <col min="7172" max="7172" width="4" customWidth="1"/>
    <col min="7173" max="7173" width="3" customWidth="1"/>
    <col min="7174" max="7174" width="8.28515625" customWidth="1"/>
    <col min="7175" max="7175" width="8.7109375" customWidth="1"/>
    <col min="7178" max="7178" width="11.5703125" bestFit="1" customWidth="1"/>
    <col min="7415" max="7415" width="6.42578125" customWidth="1"/>
    <col min="7416" max="7416" width="4.85546875" customWidth="1"/>
    <col min="7417" max="7417" width="4" customWidth="1"/>
    <col min="7418" max="7418" width="4.7109375" customWidth="1"/>
    <col min="7419" max="7419" width="4.28515625" customWidth="1"/>
    <col min="7420" max="7420" width="4.85546875" customWidth="1"/>
    <col min="7421" max="7421" width="4.28515625" customWidth="1"/>
    <col min="7422" max="7422" width="4.5703125" customWidth="1"/>
    <col min="7423" max="7424" width="5.7109375" customWidth="1"/>
    <col min="7425" max="7425" width="4.5703125" customWidth="1"/>
    <col min="7426" max="7426" width="7.5703125" customWidth="1"/>
    <col min="7427" max="7427" width="5.85546875" customWidth="1"/>
    <col min="7428" max="7428" width="4" customWidth="1"/>
    <col min="7429" max="7429" width="3" customWidth="1"/>
    <col min="7430" max="7430" width="8.28515625" customWidth="1"/>
    <col min="7431" max="7431" width="8.7109375" customWidth="1"/>
    <col min="7434" max="7434" width="11.5703125" bestFit="1" customWidth="1"/>
    <col min="7671" max="7671" width="6.42578125" customWidth="1"/>
    <col min="7672" max="7672" width="4.85546875" customWidth="1"/>
    <col min="7673" max="7673" width="4" customWidth="1"/>
    <col min="7674" max="7674" width="4.7109375" customWidth="1"/>
    <col min="7675" max="7675" width="4.28515625" customWidth="1"/>
    <col min="7676" max="7676" width="4.85546875" customWidth="1"/>
    <col min="7677" max="7677" width="4.28515625" customWidth="1"/>
    <col min="7678" max="7678" width="4.5703125" customWidth="1"/>
    <col min="7679" max="7680" width="5.7109375" customWidth="1"/>
    <col min="7681" max="7681" width="4.5703125" customWidth="1"/>
    <col min="7682" max="7682" width="7.5703125" customWidth="1"/>
    <col min="7683" max="7683" width="5.85546875" customWidth="1"/>
    <col min="7684" max="7684" width="4" customWidth="1"/>
    <col min="7685" max="7685" width="3" customWidth="1"/>
    <col min="7686" max="7686" width="8.28515625" customWidth="1"/>
    <col min="7687" max="7687" width="8.7109375" customWidth="1"/>
    <col min="7690" max="7690" width="11.5703125" bestFit="1" customWidth="1"/>
    <col min="7927" max="7927" width="6.42578125" customWidth="1"/>
    <col min="7928" max="7928" width="4.85546875" customWidth="1"/>
    <col min="7929" max="7929" width="4" customWidth="1"/>
    <col min="7930" max="7930" width="4.7109375" customWidth="1"/>
    <col min="7931" max="7931" width="4.28515625" customWidth="1"/>
    <col min="7932" max="7932" width="4.85546875" customWidth="1"/>
    <col min="7933" max="7933" width="4.28515625" customWidth="1"/>
    <col min="7934" max="7934" width="4.5703125" customWidth="1"/>
    <col min="7935" max="7936" width="5.7109375" customWidth="1"/>
    <col min="7937" max="7937" width="4.5703125" customWidth="1"/>
    <col min="7938" max="7938" width="7.5703125" customWidth="1"/>
    <col min="7939" max="7939" width="5.85546875" customWidth="1"/>
    <col min="7940" max="7940" width="4" customWidth="1"/>
    <col min="7941" max="7941" width="3" customWidth="1"/>
    <col min="7942" max="7942" width="8.28515625" customWidth="1"/>
    <col min="7943" max="7943" width="8.7109375" customWidth="1"/>
    <col min="7946" max="7946" width="11.5703125" bestFit="1" customWidth="1"/>
    <col min="8183" max="8183" width="6.42578125" customWidth="1"/>
    <col min="8184" max="8184" width="4.85546875" customWidth="1"/>
    <col min="8185" max="8185" width="4" customWidth="1"/>
    <col min="8186" max="8186" width="4.7109375" customWidth="1"/>
    <col min="8187" max="8187" width="4.28515625" customWidth="1"/>
    <col min="8188" max="8188" width="4.85546875" customWidth="1"/>
    <col min="8189" max="8189" width="4.28515625" customWidth="1"/>
    <col min="8190" max="8190" width="4.5703125" customWidth="1"/>
    <col min="8191" max="8192" width="5.7109375" customWidth="1"/>
    <col min="8193" max="8193" width="4.5703125" customWidth="1"/>
    <col min="8194" max="8194" width="7.5703125" customWidth="1"/>
    <col min="8195" max="8195" width="5.85546875" customWidth="1"/>
    <col min="8196" max="8196" width="4" customWidth="1"/>
    <col min="8197" max="8197" width="3" customWidth="1"/>
    <col min="8198" max="8198" width="8.28515625" customWidth="1"/>
    <col min="8199" max="8199" width="8.7109375" customWidth="1"/>
    <col min="8202" max="8202" width="11.5703125" bestFit="1" customWidth="1"/>
    <col min="8439" max="8439" width="6.42578125" customWidth="1"/>
    <col min="8440" max="8440" width="4.85546875" customWidth="1"/>
    <col min="8441" max="8441" width="4" customWidth="1"/>
    <col min="8442" max="8442" width="4.7109375" customWidth="1"/>
    <col min="8443" max="8443" width="4.28515625" customWidth="1"/>
    <col min="8444" max="8444" width="4.85546875" customWidth="1"/>
    <col min="8445" max="8445" width="4.28515625" customWidth="1"/>
    <col min="8446" max="8446" width="4.5703125" customWidth="1"/>
    <col min="8447" max="8448" width="5.7109375" customWidth="1"/>
    <col min="8449" max="8449" width="4.5703125" customWidth="1"/>
    <col min="8450" max="8450" width="7.5703125" customWidth="1"/>
    <col min="8451" max="8451" width="5.85546875" customWidth="1"/>
    <col min="8452" max="8452" width="4" customWidth="1"/>
    <col min="8453" max="8453" width="3" customWidth="1"/>
    <col min="8454" max="8454" width="8.28515625" customWidth="1"/>
    <col min="8455" max="8455" width="8.7109375" customWidth="1"/>
    <col min="8458" max="8458" width="11.5703125" bestFit="1" customWidth="1"/>
    <col min="8695" max="8695" width="6.42578125" customWidth="1"/>
    <col min="8696" max="8696" width="4.85546875" customWidth="1"/>
    <col min="8697" max="8697" width="4" customWidth="1"/>
    <col min="8698" max="8698" width="4.7109375" customWidth="1"/>
    <col min="8699" max="8699" width="4.28515625" customWidth="1"/>
    <col min="8700" max="8700" width="4.85546875" customWidth="1"/>
    <col min="8701" max="8701" width="4.28515625" customWidth="1"/>
    <col min="8702" max="8702" width="4.5703125" customWidth="1"/>
    <col min="8703" max="8704" width="5.7109375" customWidth="1"/>
    <col min="8705" max="8705" width="4.5703125" customWidth="1"/>
    <col min="8706" max="8706" width="7.5703125" customWidth="1"/>
    <col min="8707" max="8707" width="5.85546875" customWidth="1"/>
    <col min="8708" max="8708" width="4" customWidth="1"/>
    <col min="8709" max="8709" width="3" customWidth="1"/>
    <col min="8710" max="8710" width="8.28515625" customWidth="1"/>
    <col min="8711" max="8711" width="8.7109375" customWidth="1"/>
    <col min="8714" max="8714" width="11.5703125" bestFit="1" customWidth="1"/>
    <col min="8951" max="8951" width="6.42578125" customWidth="1"/>
    <col min="8952" max="8952" width="4.85546875" customWidth="1"/>
    <col min="8953" max="8953" width="4" customWidth="1"/>
    <col min="8954" max="8954" width="4.7109375" customWidth="1"/>
    <col min="8955" max="8955" width="4.28515625" customWidth="1"/>
    <col min="8956" max="8956" width="4.85546875" customWidth="1"/>
    <col min="8957" max="8957" width="4.28515625" customWidth="1"/>
    <col min="8958" max="8958" width="4.5703125" customWidth="1"/>
    <col min="8959" max="8960" width="5.7109375" customWidth="1"/>
    <col min="8961" max="8961" width="4.5703125" customWidth="1"/>
    <col min="8962" max="8962" width="7.5703125" customWidth="1"/>
    <col min="8963" max="8963" width="5.85546875" customWidth="1"/>
    <col min="8964" max="8964" width="4" customWidth="1"/>
    <col min="8965" max="8965" width="3" customWidth="1"/>
    <col min="8966" max="8966" width="8.28515625" customWidth="1"/>
    <col min="8967" max="8967" width="8.7109375" customWidth="1"/>
    <col min="8970" max="8970" width="11.5703125" bestFit="1" customWidth="1"/>
    <col min="9207" max="9207" width="6.42578125" customWidth="1"/>
    <col min="9208" max="9208" width="4.85546875" customWidth="1"/>
    <col min="9209" max="9209" width="4" customWidth="1"/>
    <col min="9210" max="9210" width="4.7109375" customWidth="1"/>
    <col min="9211" max="9211" width="4.28515625" customWidth="1"/>
    <col min="9212" max="9212" width="4.85546875" customWidth="1"/>
    <col min="9213" max="9213" width="4.28515625" customWidth="1"/>
    <col min="9214" max="9214" width="4.5703125" customWidth="1"/>
    <col min="9215" max="9216" width="5.7109375" customWidth="1"/>
    <col min="9217" max="9217" width="4.5703125" customWidth="1"/>
    <col min="9218" max="9218" width="7.5703125" customWidth="1"/>
    <col min="9219" max="9219" width="5.85546875" customWidth="1"/>
    <col min="9220" max="9220" width="4" customWidth="1"/>
    <col min="9221" max="9221" width="3" customWidth="1"/>
    <col min="9222" max="9222" width="8.28515625" customWidth="1"/>
    <col min="9223" max="9223" width="8.7109375" customWidth="1"/>
    <col min="9226" max="9226" width="11.5703125" bestFit="1" customWidth="1"/>
    <col min="9463" max="9463" width="6.42578125" customWidth="1"/>
    <col min="9464" max="9464" width="4.85546875" customWidth="1"/>
    <col min="9465" max="9465" width="4" customWidth="1"/>
    <col min="9466" max="9466" width="4.7109375" customWidth="1"/>
    <col min="9467" max="9467" width="4.28515625" customWidth="1"/>
    <col min="9468" max="9468" width="4.85546875" customWidth="1"/>
    <col min="9469" max="9469" width="4.28515625" customWidth="1"/>
    <col min="9470" max="9470" width="4.5703125" customWidth="1"/>
    <col min="9471" max="9472" width="5.7109375" customWidth="1"/>
    <col min="9473" max="9473" width="4.5703125" customWidth="1"/>
    <col min="9474" max="9474" width="7.5703125" customWidth="1"/>
    <col min="9475" max="9475" width="5.85546875" customWidth="1"/>
    <col min="9476" max="9476" width="4" customWidth="1"/>
    <col min="9477" max="9477" width="3" customWidth="1"/>
    <col min="9478" max="9478" width="8.28515625" customWidth="1"/>
    <col min="9479" max="9479" width="8.7109375" customWidth="1"/>
    <col min="9482" max="9482" width="11.5703125" bestFit="1" customWidth="1"/>
    <col min="9719" max="9719" width="6.42578125" customWidth="1"/>
    <col min="9720" max="9720" width="4.85546875" customWidth="1"/>
    <col min="9721" max="9721" width="4" customWidth="1"/>
    <col min="9722" max="9722" width="4.7109375" customWidth="1"/>
    <col min="9723" max="9723" width="4.28515625" customWidth="1"/>
    <col min="9724" max="9724" width="4.85546875" customWidth="1"/>
    <col min="9725" max="9725" width="4.28515625" customWidth="1"/>
    <col min="9726" max="9726" width="4.5703125" customWidth="1"/>
    <col min="9727" max="9728" width="5.7109375" customWidth="1"/>
    <col min="9729" max="9729" width="4.5703125" customWidth="1"/>
    <col min="9730" max="9730" width="7.5703125" customWidth="1"/>
    <col min="9731" max="9731" width="5.85546875" customWidth="1"/>
    <col min="9732" max="9732" width="4" customWidth="1"/>
    <col min="9733" max="9733" width="3" customWidth="1"/>
    <col min="9734" max="9734" width="8.28515625" customWidth="1"/>
    <col min="9735" max="9735" width="8.7109375" customWidth="1"/>
    <col min="9738" max="9738" width="11.5703125" bestFit="1" customWidth="1"/>
    <col min="9975" max="9975" width="6.42578125" customWidth="1"/>
    <col min="9976" max="9976" width="4.85546875" customWidth="1"/>
    <col min="9977" max="9977" width="4" customWidth="1"/>
    <col min="9978" max="9978" width="4.7109375" customWidth="1"/>
    <col min="9979" max="9979" width="4.28515625" customWidth="1"/>
    <col min="9980" max="9980" width="4.85546875" customWidth="1"/>
    <col min="9981" max="9981" width="4.28515625" customWidth="1"/>
    <col min="9982" max="9982" width="4.5703125" customWidth="1"/>
    <col min="9983" max="9984" width="5.7109375" customWidth="1"/>
    <col min="9985" max="9985" width="4.5703125" customWidth="1"/>
    <col min="9986" max="9986" width="7.5703125" customWidth="1"/>
    <col min="9987" max="9987" width="5.85546875" customWidth="1"/>
    <col min="9988" max="9988" width="4" customWidth="1"/>
    <col min="9989" max="9989" width="3" customWidth="1"/>
    <col min="9990" max="9990" width="8.28515625" customWidth="1"/>
    <col min="9991" max="9991" width="8.7109375" customWidth="1"/>
    <col min="9994" max="9994" width="11.5703125" bestFit="1" customWidth="1"/>
    <col min="10231" max="10231" width="6.42578125" customWidth="1"/>
    <col min="10232" max="10232" width="4.85546875" customWidth="1"/>
    <col min="10233" max="10233" width="4" customWidth="1"/>
    <col min="10234" max="10234" width="4.7109375" customWidth="1"/>
    <col min="10235" max="10235" width="4.28515625" customWidth="1"/>
    <col min="10236" max="10236" width="4.85546875" customWidth="1"/>
    <col min="10237" max="10237" width="4.28515625" customWidth="1"/>
    <col min="10238" max="10238" width="4.5703125" customWidth="1"/>
    <col min="10239" max="10240" width="5.7109375" customWidth="1"/>
    <col min="10241" max="10241" width="4.5703125" customWidth="1"/>
    <col min="10242" max="10242" width="7.5703125" customWidth="1"/>
    <col min="10243" max="10243" width="5.85546875" customWidth="1"/>
    <col min="10244" max="10244" width="4" customWidth="1"/>
    <col min="10245" max="10245" width="3" customWidth="1"/>
    <col min="10246" max="10246" width="8.28515625" customWidth="1"/>
    <col min="10247" max="10247" width="8.7109375" customWidth="1"/>
    <col min="10250" max="10250" width="11.5703125" bestFit="1" customWidth="1"/>
    <col min="10487" max="10487" width="6.42578125" customWidth="1"/>
    <col min="10488" max="10488" width="4.85546875" customWidth="1"/>
    <col min="10489" max="10489" width="4" customWidth="1"/>
    <col min="10490" max="10490" width="4.7109375" customWidth="1"/>
    <col min="10491" max="10491" width="4.28515625" customWidth="1"/>
    <col min="10492" max="10492" width="4.85546875" customWidth="1"/>
    <col min="10493" max="10493" width="4.28515625" customWidth="1"/>
    <col min="10494" max="10494" width="4.5703125" customWidth="1"/>
    <col min="10495" max="10496" width="5.7109375" customWidth="1"/>
    <col min="10497" max="10497" width="4.5703125" customWidth="1"/>
    <col min="10498" max="10498" width="7.5703125" customWidth="1"/>
    <col min="10499" max="10499" width="5.85546875" customWidth="1"/>
    <col min="10500" max="10500" width="4" customWidth="1"/>
    <col min="10501" max="10501" width="3" customWidth="1"/>
    <col min="10502" max="10502" width="8.28515625" customWidth="1"/>
    <col min="10503" max="10503" width="8.7109375" customWidth="1"/>
    <col min="10506" max="10506" width="11.5703125" bestFit="1" customWidth="1"/>
    <col min="10743" max="10743" width="6.42578125" customWidth="1"/>
    <col min="10744" max="10744" width="4.85546875" customWidth="1"/>
    <col min="10745" max="10745" width="4" customWidth="1"/>
    <col min="10746" max="10746" width="4.7109375" customWidth="1"/>
    <col min="10747" max="10747" width="4.28515625" customWidth="1"/>
    <col min="10748" max="10748" width="4.85546875" customWidth="1"/>
    <col min="10749" max="10749" width="4.28515625" customWidth="1"/>
    <col min="10750" max="10750" width="4.5703125" customWidth="1"/>
    <col min="10751" max="10752" width="5.7109375" customWidth="1"/>
    <col min="10753" max="10753" width="4.5703125" customWidth="1"/>
    <col min="10754" max="10754" width="7.5703125" customWidth="1"/>
    <col min="10755" max="10755" width="5.85546875" customWidth="1"/>
    <col min="10756" max="10756" width="4" customWidth="1"/>
    <col min="10757" max="10757" width="3" customWidth="1"/>
    <col min="10758" max="10758" width="8.28515625" customWidth="1"/>
    <col min="10759" max="10759" width="8.7109375" customWidth="1"/>
    <col min="10762" max="10762" width="11.5703125" bestFit="1" customWidth="1"/>
    <col min="10999" max="10999" width="6.42578125" customWidth="1"/>
    <col min="11000" max="11000" width="4.85546875" customWidth="1"/>
    <col min="11001" max="11001" width="4" customWidth="1"/>
    <col min="11002" max="11002" width="4.7109375" customWidth="1"/>
    <col min="11003" max="11003" width="4.28515625" customWidth="1"/>
    <col min="11004" max="11004" width="4.85546875" customWidth="1"/>
    <col min="11005" max="11005" width="4.28515625" customWidth="1"/>
    <col min="11006" max="11006" width="4.5703125" customWidth="1"/>
    <col min="11007" max="11008" width="5.7109375" customWidth="1"/>
    <col min="11009" max="11009" width="4.5703125" customWidth="1"/>
    <col min="11010" max="11010" width="7.5703125" customWidth="1"/>
    <col min="11011" max="11011" width="5.85546875" customWidth="1"/>
    <col min="11012" max="11012" width="4" customWidth="1"/>
    <col min="11013" max="11013" width="3" customWidth="1"/>
    <col min="11014" max="11014" width="8.28515625" customWidth="1"/>
    <col min="11015" max="11015" width="8.7109375" customWidth="1"/>
    <col min="11018" max="11018" width="11.5703125" bestFit="1" customWidth="1"/>
    <col min="11255" max="11255" width="6.42578125" customWidth="1"/>
    <col min="11256" max="11256" width="4.85546875" customWidth="1"/>
    <col min="11257" max="11257" width="4" customWidth="1"/>
    <col min="11258" max="11258" width="4.7109375" customWidth="1"/>
    <col min="11259" max="11259" width="4.28515625" customWidth="1"/>
    <col min="11260" max="11260" width="4.85546875" customWidth="1"/>
    <col min="11261" max="11261" width="4.28515625" customWidth="1"/>
    <col min="11262" max="11262" width="4.5703125" customWidth="1"/>
    <col min="11263" max="11264" width="5.7109375" customWidth="1"/>
    <col min="11265" max="11265" width="4.5703125" customWidth="1"/>
    <col min="11266" max="11266" width="7.5703125" customWidth="1"/>
    <col min="11267" max="11267" width="5.85546875" customWidth="1"/>
    <col min="11268" max="11268" width="4" customWidth="1"/>
    <col min="11269" max="11269" width="3" customWidth="1"/>
    <col min="11270" max="11270" width="8.28515625" customWidth="1"/>
    <col min="11271" max="11271" width="8.7109375" customWidth="1"/>
    <col min="11274" max="11274" width="11.5703125" bestFit="1" customWidth="1"/>
    <col min="11511" max="11511" width="6.42578125" customWidth="1"/>
    <col min="11512" max="11512" width="4.85546875" customWidth="1"/>
    <col min="11513" max="11513" width="4" customWidth="1"/>
    <col min="11514" max="11514" width="4.7109375" customWidth="1"/>
    <col min="11515" max="11515" width="4.28515625" customWidth="1"/>
    <col min="11516" max="11516" width="4.85546875" customWidth="1"/>
    <col min="11517" max="11517" width="4.28515625" customWidth="1"/>
    <col min="11518" max="11518" width="4.5703125" customWidth="1"/>
    <col min="11519" max="11520" width="5.7109375" customWidth="1"/>
    <col min="11521" max="11521" width="4.5703125" customWidth="1"/>
    <col min="11522" max="11522" width="7.5703125" customWidth="1"/>
    <col min="11523" max="11523" width="5.85546875" customWidth="1"/>
    <col min="11524" max="11524" width="4" customWidth="1"/>
    <col min="11525" max="11525" width="3" customWidth="1"/>
    <col min="11526" max="11526" width="8.28515625" customWidth="1"/>
    <col min="11527" max="11527" width="8.7109375" customWidth="1"/>
    <col min="11530" max="11530" width="11.5703125" bestFit="1" customWidth="1"/>
    <col min="11767" max="11767" width="6.42578125" customWidth="1"/>
    <col min="11768" max="11768" width="4.85546875" customWidth="1"/>
    <col min="11769" max="11769" width="4" customWidth="1"/>
    <col min="11770" max="11770" width="4.7109375" customWidth="1"/>
    <col min="11771" max="11771" width="4.28515625" customWidth="1"/>
    <col min="11772" max="11772" width="4.85546875" customWidth="1"/>
    <col min="11773" max="11773" width="4.28515625" customWidth="1"/>
    <col min="11774" max="11774" width="4.5703125" customWidth="1"/>
    <col min="11775" max="11776" width="5.7109375" customWidth="1"/>
    <col min="11777" max="11777" width="4.5703125" customWidth="1"/>
    <col min="11778" max="11778" width="7.5703125" customWidth="1"/>
    <col min="11779" max="11779" width="5.85546875" customWidth="1"/>
    <col min="11780" max="11780" width="4" customWidth="1"/>
    <col min="11781" max="11781" width="3" customWidth="1"/>
    <col min="11782" max="11782" width="8.28515625" customWidth="1"/>
    <col min="11783" max="11783" width="8.7109375" customWidth="1"/>
    <col min="11786" max="11786" width="11.5703125" bestFit="1" customWidth="1"/>
    <col min="12023" max="12023" width="6.42578125" customWidth="1"/>
    <col min="12024" max="12024" width="4.85546875" customWidth="1"/>
    <col min="12025" max="12025" width="4" customWidth="1"/>
    <col min="12026" max="12026" width="4.7109375" customWidth="1"/>
    <col min="12027" max="12027" width="4.28515625" customWidth="1"/>
    <col min="12028" max="12028" width="4.85546875" customWidth="1"/>
    <col min="12029" max="12029" width="4.28515625" customWidth="1"/>
    <col min="12030" max="12030" width="4.5703125" customWidth="1"/>
    <col min="12031" max="12032" width="5.7109375" customWidth="1"/>
    <col min="12033" max="12033" width="4.5703125" customWidth="1"/>
    <col min="12034" max="12034" width="7.5703125" customWidth="1"/>
    <col min="12035" max="12035" width="5.85546875" customWidth="1"/>
    <col min="12036" max="12036" width="4" customWidth="1"/>
    <col min="12037" max="12037" width="3" customWidth="1"/>
    <col min="12038" max="12038" width="8.28515625" customWidth="1"/>
    <col min="12039" max="12039" width="8.7109375" customWidth="1"/>
    <col min="12042" max="12042" width="11.5703125" bestFit="1" customWidth="1"/>
    <col min="12279" max="12279" width="6.42578125" customWidth="1"/>
    <col min="12280" max="12280" width="4.85546875" customWidth="1"/>
    <col min="12281" max="12281" width="4" customWidth="1"/>
    <col min="12282" max="12282" width="4.7109375" customWidth="1"/>
    <col min="12283" max="12283" width="4.28515625" customWidth="1"/>
    <col min="12284" max="12284" width="4.85546875" customWidth="1"/>
    <col min="12285" max="12285" width="4.28515625" customWidth="1"/>
    <col min="12286" max="12286" width="4.5703125" customWidth="1"/>
    <col min="12287" max="12288" width="5.7109375" customWidth="1"/>
    <col min="12289" max="12289" width="4.5703125" customWidth="1"/>
    <col min="12290" max="12290" width="7.5703125" customWidth="1"/>
    <col min="12291" max="12291" width="5.85546875" customWidth="1"/>
    <col min="12292" max="12292" width="4" customWidth="1"/>
    <col min="12293" max="12293" width="3" customWidth="1"/>
    <col min="12294" max="12294" width="8.28515625" customWidth="1"/>
    <col min="12295" max="12295" width="8.7109375" customWidth="1"/>
    <col min="12298" max="12298" width="11.5703125" bestFit="1" customWidth="1"/>
    <col min="12535" max="12535" width="6.42578125" customWidth="1"/>
    <col min="12536" max="12536" width="4.85546875" customWidth="1"/>
    <col min="12537" max="12537" width="4" customWidth="1"/>
    <col min="12538" max="12538" width="4.7109375" customWidth="1"/>
    <col min="12539" max="12539" width="4.28515625" customWidth="1"/>
    <col min="12540" max="12540" width="4.85546875" customWidth="1"/>
    <col min="12541" max="12541" width="4.28515625" customWidth="1"/>
    <col min="12542" max="12542" width="4.5703125" customWidth="1"/>
    <col min="12543" max="12544" width="5.7109375" customWidth="1"/>
    <col min="12545" max="12545" width="4.5703125" customWidth="1"/>
    <col min="12546" max="12546" width="7.5703125" customWidth="1"/>
    <col min="12547" max="12547" width="5.85546875" customWidth="1"/>
    <col min="12548" max="12548" width="4" customWidth="1"/>
    <col min="12549" max="12549" width="3" customWidth="1"/>
    <col min="12550" max="12550" width="8.28515625" customWidth="1"/>
    <col min="12551" max="12551" width="8.7109375" customWidth="1"/>
    <col min="12554" max="12554" width="11.5703125" bestFit="1" customWidth="1"/>
    <col min="12791" max="12791" width="6.42578125" customWidth="1"/>
    <col min="12792" max="12792" width="4.85546875" customWidth="1"/>
    <col min="12793" max="12793" width="4" customWidth="1"/>
    <col min="12794" max="12794" width="4.7109375" customWidth="1"/>
    <col min="12795" max="12795" width="4.28515625" customWidth="1"/>
    <col min="12796" max="12796" width="4.85546875" customWidth="1"/>
    <col min="12797" max="12797" width="4.28515625" customWidth="1"/>
    <col min="12798" max="12798" width="4.5703125" customWidth="1"/>
    <col min="12799" max="12800" width="5.7109375" customWidth="1"/>
    <col min="12801" max="12801" width="4.5703125" customWidth="1"/>
    <col min="12802" max="12802" width="7.5703125" customWidth="1"/>
    <col min="12803" max="12803" width="5.85546875" customWidth="1"/>
    <col min="12804" max="12804" width="4" customWidth="1"/>
    <col min="12805" max="12805" width="3" customWidth="1"/>
    <col min="12806" max="12806" width="8.28515625" customWidth="1"/>
    <col min="12807" max="12807" width="8.7109375" customWidth="1"/>
    <col min="12810" max="12810" width="11.5703125" bestFit="1" customWidth="1"/>
    <col min="13047" max="13047" width="6.42578125" customWidth="1"/>
    <col min="13048" max="13048" width="4.85546875" customWidth="1"/>
    <col min="13049" max="13049" width="4" customWidth="1"/>
    <col min="13050" max="13050" width="4.7109375" customWidth="1"/>
    <col min="13051" max="13051" width="4.28515625" customWidth="1"/>
    <col min="13052" max="13052" width="4.85546875" customWidth="1"/>
    <col min="13053" max="13053" width="4.28515625" customWidth="1"/>
    <col min="13054" max="13054" width="4.5703125" customWidth="1"/>
    <col min="13055" max="13056" width="5.7109375" customWidth="1"/>
    <col min="13057" max="13057" width="4.5703125" customWidth="1"/>
    <col min="13058" max="13058" width="7.5703125" customWidth="1"/>
    <col min="13059" max="13059" width="5.85546875" customWidth="1"/>
    <col min="13060" max="13060" width="4" customWidth="1"/>
    <col min="13061" max="13061" width="3" customWidth="1"/>
    <col min="13062" max="13062" width="8.28515625" customWidth="1"/>
    <col min="13063" max="13063" width="8.7109375" customWidth="1"/>
    <col min="13066" max="13066" width="11.5703125" bestFit="1" customWidth="1"/>
    <col min="13303" max="13303" width="6.42578125" customWidth="1"/>
    <col min="13304" max="13304" width="4.85546875" customWidth="1"/>
    <col min="13305" max="13305" width="4" customWidth="1"/>
    <col min="13306" max="13306" width="4.7109375" customWidth="1"/>
    <col min="13307" max="13307" width="4.28515625" customWidth="1"/>
    <col min="13308" max="13308" width="4.85546875" customWidth="1"/>
    <col min="13309" max="13309" width="4.28515625" customWidth="1"/>
    <col min="13310" max="13310" width="4.5703125" customWidth="1"/>
    <col min="13311" max="13312" width="5.7109375" customWidth="1"/>
    <col min="13313" max="13313" width="4.5703125" customWidth="1"/>
    <col min="13314" max="13314" width="7.5703125" customWidth="1"/>
    <col min="13315" max="13315" width="5.85546875" customWidth="1"/>
    <col min="13316" max="13316" width="4" customWidth="1"/>
    <col min="13317" max="13317" width="3" customWidth="1"/>
    <col min="13318" max="13318" width="8.28515625" customWidth="1"/>
    <col min="13319" max="13319" width="8.7109375" customWidth="1"/>
    <col min="13322" max="13322" width="11.5703125" bestFit="1" customWidth="1"/>
    <col min="13559" max="13559" width="6.42578125" customWidth="1"/>
    <col min="13560" max="13560" width="4.85546875" customWidth="1"/>
    <col min="13561" max="13561" width="4" customWidth="1"/>
    <col min="13562" max="13562" width="4.7109375" customWidth="1"/>
    <col min="13563" max="13563" width="4.28515625" customWidth="1"/>
    <col min="13564" max="13564" width="4.85546875" customWidth="1"/>
    <col min="13565" max="13565" width="4.28515625" customWidth="1"/>
    <col min="13566" max="13566" width="4.5703125" customWidth="1"/>
    <col min="13567" max="13568" width="5.7109375" customWidth="1"/>
    <col min="13569" max="13569" width="4.5703125" customWidth="1"/>
    <col min="13570" max="13570" width="7.5703125" customWidth="1"/>
    <col min="13571" max="13571" width="5.85546875" customWidth="1"/>
    <col min="13572" max="13572" width="4" customWidth="1"/>
    <col min="13573" max="13573" width="3" customWidth="1"/>
    <col min="13574" max="13574" width="8.28515625" customWidth="1"/>
    <col min="13575" max="13575" width="8.7109375" customWidth="1"/>
    <col min="13578" max="13578" width="11.5703125" bestFit="1" customWidth="1"/>
    <col min="13815" max="13815" width="6.42578125" customWidth="1"/>
    <col min="13816" max="13816" width="4.85546875" customWidth="1"/>
    <col min="13817" max="13817" width="4" customWidth="1"/>
    <col min="13818" max="13818" width="4.7109375" customWidth="1"/>
    <col min="13819" max="13819" width="4.28515625" customWidth="1"/>
    <col min="13820" max="13820" width="4.85546875" customWidth="1"/>
    <col min="13821" max="13821" width="4.28515625" customWidth="1"/>
    <col min="13822" max="13822" width="4.5703125" customWidth="1"/>
    <col min="13823" max="13824" width="5.7109375" customWidth="1"/>
    <col min="13825" max="13825" width="4.5703125" customWidth="1"/>
    <col min="13826" max="13826" width="7.5703125" customWidth="1"/>
    <col min="13827" max="13827" width="5.85546875" customWidth="1"/>
    <col min="13828" max="13828" width="4" customWidth="1"/>
    <col min="13829" max="13829" width="3" customWidth="1"/>
    <col min="13830" max="13830" width="8.28515625" customWidth="1"/>
    <col min="13831" max="13831" width="8.7109375" customWidth="1"/>
    <col min="13834" max="13834" width="11.5703125" bestFit="1" customWidth="1"/>
    <col min="14071" max="14071" width="6.42578125" customWidth="1"/>
    <col min="14072" max="14072" width="4.85546875" customWidth="1"/>
    <col min="14073" max="14073" width="4" customWidth="1"/>
    <col min="14074" max="14074" width="4.7109375" customWidth="1"/>
    <col min="14075" max="14075" width="4.28515625" customWidth="1"/>
    <col min="14076" max="14076" width="4.85546875" customWidth="1"/>
    <col min="14077" max="14077" width="4.28515625" customWidth="1"/>
    <col min="14078" max="14078" width="4.5703125" customWidth="1"/>
    <col min="14079" max="14080" width="5.7109375" customWidth="1"/>
    <col min="14081" max="14081" width="4.5703125" customWidth="1"/>
    <col min="14082" max="14082" width="7.5703125" customWidth="1"/>
    <col min="14083" max="14083" width="5.85546875" customWidth="1"/>
    <col min="14084" max="14084" width="4" customWidth="1"/>
    <col min="14085" max="14085" width="3" customWidth="1"/>
    <col min="14086" max="14086" width="8.28515625" customWidth="1"/>
    <col min="14087" max="14087" width="8.7109375" customWidth="1"/>
    <col min="14090" max="14090" width="11.5703125" bestFit="1" customWidth="1"/>
    <col min="14327" max="14327" width="6.42578125" customWidth="1"/>
    <col min="14328" max="14328" width="4.85546875" customWidth="1"/>
    <col min="14329" max="14329" width="4" customWidth="1"/>
    <col min="14330" max="14330" width="4.7109375" customWidth="1"/>
    <col min="14331" max="14331" width="4.28515625" customWidth="1"/>
    <col min="14332" max="14332" width="4.85546875" customWidth="1"/>
    <col min="14333" max="14333" width="4.28515625" customWidth="1"/>
    <col min="14334" max="14334" width="4.5703125" customWidth="1"/>
    <col min="14335" max="14336" width="5.7109375" customWidth="1"/>
    <col min="14337" max="14337" width="4.5703125" customWidth="1"/>
    <col min="14338" max="14338" width="7.5703125" customWidth="1"/>
    <col min="14339" max="14339" width="5.85546875" customWidth="1"/>
    <col min="14340" max="14340" width="4" customWidth="1"/>
    <col min="14341" max="14341" width="3" customWidth="1"/>
    <col min="14342" max="14342" width="8.28515625" customWidth="1"/>
    <col min="14343" max="14343" width="8.7109375" customWidth="1"/>
    <col min="14346" max="14346" width="11.5703125" bestFit="1" customWidth="1"/>
    <col min="14583" max="14583" width="6.42578125" customWidth="1"/>
    <col min="14584" max="14584" width="4.85546875" customWidth="1"/>
    <col min="14585" max="14585" width="4" customWidth="1"/>
    <col min="14586" max="14586" width="4.7109375" customWidth="1"/>
    <col min="14587" max="14587" width="4.28515625" customWidth="1"/>
    <col min="14588" max="14588" width="4.85546875" customWidth="1"/>
    <col min="14589" max="14589" width="4.28515625" customWidth="1"/>
    <col min="14590" max="14590" width="4.5703125" customWidth="1"/>
    <col min="14591" max="14592" width="5.7109375" customWidth="1"/>
    <col min="14593" max="14593" width="4.5703125" customWidth="1"/>
    <col min="14594" max="14594" width="7.5703125" customWidth="1"/>
    <col min="14595" max="14595" width="5.85546875" customWidth="1"/>
    <col min="14596" max="14596" width="4" customWidth="1"/>
    <col min="14597" max="14597" width="3" customWidth="1"/>
    <col min="14598" max="14598" width="8.28515625" customWidth="1"/>
    <col min="14599" max="14599" width="8.7109375" customWidth="1"/>
    <col min="14602" max="14602" width="11.5703125" bestFit="1" customWidth="1"/>
    <col min="14839" max="14839" width="6.42578125" customWidth="1"/>
    <col min="14840" max="14840" width="4.85546875" customWidth="1"/>
    <col min="14841" max="14841" width="4" customWidth="1"/>
    <col min="14842" max="14842" width="4.7109375" customWidth="1"/>
    <col min="14843" max="14843" width="4.28515625" customWidth="1"/>
    <col min="14844" max="14844" width="4.85546875" customWidth="1"/>
    <col min="14845" max="14845" width="4.28515625" customWidth="1"/>
    <col min="14846" max="14846" width="4.5703125" customWidth="1"/>
    <col min="14847" max="14848" width="5.7109375" customWidth="1"/>
    <col min="14849" max="14849" width="4.5703125" customWidth="1"/>
    <col min="14850" max="14850" width="7.5703125" customWidth="1"/>
    <col min="14851" max="14851" width="5.85546875" customWidth="1"/>
    <col min="14852" max="14852" width="4" customWidth="1"/>
    <col min="14853" max="14853" width="3" customWidth="1"/>
    <col min="14854" max="14854" width="8.28515625" customWidth="1"/>
    <col min="14855" max="14855" width="8.7109375" customWidth="1"/>
    <col min="14858" max="14858" width="11.5703125" bestFit="1" customWidth="1"/>
    <col min="15095" max="15095" width="6.42578125" customWidth="1"/>
    <col min="15096" max="15096" width="4.85546875" customWidth="1"/>
    <col min="15097" max="15097" width="4" customWidth="1"/>
    <col min="15098" max="15098" width="4.7109375" customWidth="1"/>
    <col min="15099" max="15099" width="4.28515625" customWidth="1"/>
    <col min="15100" max="15100" width="4.85546875" customWidth="1"/>
    <col min="15101" max="15101" width="4.28515625" customWidth="1"/>
    <col min="15102" max="15102" width="4.5703125" customWidth="1"/>
    <col min="15103" max="15104" width="5.7109375" customWidth="1"/>
    <col min="15105" max="15105" width="4.5703125" customWidth="1"/>
    <col min="15106" max="15106" width="7.5703125" customWidth="1"/>
    <col min="15107" max="15107" width="5.85546875" customWidth="1"/>
    <col min="15108" max="15108" width="4" customWidth="1"/>
    <col min="15109" max="15109" width="3" customWidth="1"/>
    <col min="15110" max="15110" width="8.28515625" customWidth="1"/>
    <col min="15111" max="15111" width="8.7109375" customWidth="1"/>
    <col min="15114" max="15114" width="11.5703125" bestFit="1" customWidth="1"/>
    <col min="15351" max="15351" width="6.42578125" customWidth="1"/>
    <col min="15352" max="15352" width="4.85546875" customWidth="1"/>
    <col min="15353" max="15353" width="4" customWidth="1"/>
    <col min="15354" max="15354" width="4.7109375" customWidth="1"/>
    <col min="15355" max="15355" width="4.28515625" customWidth="1"/>
    <col min="15356" max="15356" width="4.85546875" customWidth="1"/>
    <col min="15357" max="15357" width="4.28515625" customWidth="1"/>
    <col min="15358" max="15358" width="4.5703125" customWidth="1"/>
    <col min="15359" max="15360" width="5.7109375" customWidth="1"/>
    <col min="15361" max="15361" width="4.5703125" customWidth="1"/>
    <col min="15362" max="15362" width="7.5703125" customWidth="1"/>
    <col min="15363" max="15363" width="5.85546875" customWidth="1"/>
    <col min="15364" max="15364" width="4" customWidth="1"/>
    <col min="15365" max="15365" width="3" customWidth="1"/>
    <col min="15366" max="15366" width="8.28515625" customWidth="1"/>
    <col min="15367" max="15367" width="8.7109375" customWidth="1"/>
    <col min="15370" max="15370" width="11.5703125" bestFit="1" customWidth="1"/>
    <col min="15607" max="15607" width="6.42578125" customWidth="1"/>
    <col min="15608" max="15608" width="4.85546875" customWidth="1"/>
    <col min="15609" max="15609" width="4" customWidth="1"/>
    <col min="15610" max="15610" width="4.7109375" customWidth="1"/>
    <col min="15611" max="15611" width="4.28515625" customWidth="1"/>
    <col min="15612" max="15612" width="4.85546875" customWidth="1"/>
    <col min="15613" max="15613" width="4.28515625" customWidth="1"/>
    <col min="15614" max="15614" width="4.5703125" customWidth="1"/>
    <col min="15615" max="15616" width="5.7109375" customWidth="1"/>
    <col min="15617" max="15617" width="4.5703125" customWidth="1"/>
    <col min="15618" max="15618" width="7.5703125" customWidth="1"/>
    <col min="15619" max="15619" width="5.85546875" customWidth="1"/>
    <col min="15620" max="15620" width="4" customWidth="1"/>
    <col min="15621" max="15621" width="3" customWidth="1"/>
    <col min="15622" max="15622" width="8.28515625" customWidth="1"/>
    <col min="15623" max="15623" width="8.7109375" customWidth="1"/>
    <col min="15626" max="15626" width="11.5703125" bestFit="1" customWidth="1"/>
    <col min="15863" max="15863" width="6.42578125" customWidth="1"/>
    <col min="15864" max="15864" width="4.85546875" customWidth="1"/>
    <col min="15865" max="15865" width="4" customWidth="1"/>
    <col min="15866" max="15866" width="4.7109375" customWidth="1"/>
    <col min="15867" max="15867" width="4.28515625" customWidth="1"/>
    <col min="15868" max="15868" width="4.85546875" customWidth="1"/>
    <col min="15869" max="15869" width="4.28515625" customWidth="1"/>
    <col min="15870" max="15870" width="4.5703125" customWidth="1"/>
    <col min="15871" max="15872" width="5.7109375" customWidth="1"/>
    <col min="15873" max="15873" width="4.5703125" customWidth="1"/>
    <col min="15874" max="15874" width="7.5703125" customWidth="1"/>
    <col min="15875" max="15875" width="5.85546875" customWidth="1"/>
    <col min="15876" max="15876" width="4" customWidth="1"/>
    <col min="15877" max="15877" width="3" customWidth="1"/>
    <col min="15878" max="15878" width="8.28515625" customWidth="1"/>
    <col min="15879" max="15879" width="8.7109375" customWidth="1"/>
    <col min="15882" max="15882" width="11.5703125" bestFit="1" customWidth="1"/>
    <col min="16119" max="16119" width="6.42578125" customWidth="1"/>
    <col min="16120" max="16120" width="4.85546875" customWidth="1"/>
    <col min="16121" max="16121" width="4" customWidth="1"/>
    <col min="16122" max="16122" width="4.7109375" customWidth="1"/>
    <col min="16123" max="16123" width="4.28515625" customWidth="1"/>
    <col min="16124" max="16124" width="4.85546875" customWidth="1"/>
    <col min="16125" max="16125" width="4.28515625" customWidth="1"/>
    <col min="16126" max="16126" width="4.5703125" customWidth="1"/>
    <col min="16127" max="16128" width="5.7109375" customWidth="1"/>
    <col min="16129" max="16129" width="4.5703125" customWidth="1"/>
    <col min="16130" max="16130" width="7.5703125" customWidth="1"/>
    <col min="16131" max="16131" width="5.85546875" customWidth="1"/>
    <col min="16132" max="16132" width="4" customWidth="1"/>
    <col min="16133" max="16133" width="3" customWidth="1"/>
    <col min="16134" max="16134" width="8.28515625" customWidth="1"/>
    <col min="16135" max="16135" width="8.7109375" customWidth="1"/>
    <col min="16138" max="16138" width="11.5703125" bestFit="1" customWidth="1"/>
  </cols>
  <sheetData>
    <row r="1" spans="1:20" ht="15.75" x14ac:dyDescent="0.25">
      <c r="A1" s="470" t="s">
        <v>634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</row>
    <row r="2" spans="1:20" ht="15.75" x14ac:dyDescent="0.25">
      <c r="T2" s="1"/>
    </row>
    <row r="3" spans="1:20" ht="15.75" x14ac:dyDescent="0.25">
      <c r="A3" s="465" t="s">
        <v>21</v>
      </c>
      <c r="B3" s="467" t="s">
        <v>635</v>
      </c>
      <c r="C3" s="471"/>
      <c r="D3" s="471"/>
      <c r="E3" s="471"/>
      <c r="F3" s="471"/>
      <c r="G3" s="472"/>
      <c r="H3" s="467" t="s">
        <v>196</v>
      </c>
      <c r="I3" s="471"/>
      <c r="J3" s="471"/>
      <c r="K3" s="471"/>
      <c r="L3" s="471"/>
      <c r="M3" s="472"/>
      <c r="N3" s="467" t="s">
        <v>166</v>
      </c>
      <c r="O3" s="471"/>
      <c r="P3" s="471"/>
      <c r="Q3" s="471"/>
      <c r="R3" s="471"/>
      <c r="S3" s="472"/>
    </row>
    <row r="4" spans="1:20" ht="105" customHeight="1" x14ac:dyDescent="0.25">
      <c r="A4" s="466"/>
      <c r="B4" s="59" t="s">
        <v>23</v>
      </c>
      <c r="C4" s="60" t="s">
        <v>24</v>
      </c>
      <c r="D4" s="60" t="s">
        <v>25</v>
      </c>
      <c r="E4" s="60" t="s">
        <v>26</v>
      </c>
      <c r="F4" s="60" t="s">
        <v>167</v>
      </c>
      <c r="G4" s="61" t="s">
        <v>27</v>
      </c>
      <c r="H4" s="59" t="s">
        <v>23</v>
      </c>
      <c r="I4" s="60" t="s">
        <v>24</v>
      </c>
      <c r="J4" s="60" t="s">
        <v>25</v>
      </c>
      <c r="K4" s="60" t="s">
        <v>26</v>
      </c>
      <c r="L4" s="60" t="s">
        <v>167</v>
      </c>
      <c r="M4" s="61" t="s">
        <v>27</v>
      </c>
      <c r="N4" s="59" t="s">
        <v>23</v>
      </c>
      <c r="O4" s="60" t="s">
        <v>24</v>
      </c>
      <c r="P4" s="60" t="s">
        <v>25</v>
      </c>
      <c r="Q4" s="60" t="s">
        <v>26</v>
      </c>
      <c r="R4" s="60" t="s">
        <v>167</v>
      </c>
      <c r="S4" s="61" t="s">
        <v>27</v>
      </c>
    </row>
    <row r="5" spans="1:20" x14ac:dyDescent="0.25">
      <c r="A5" s="62" t="s">
        <v>28</v>
      </c>
      <c r="B5" s="365">
        <v>128</v>
      </c>
      <c r="C5" s="366">
        <v>49</v>
      </c>
      <c r="D5" s="367">
        <v>10</v>
      </c>
      <c r="E5" s="365">
        <v>39</v>
      </c>
      <c r="F5" s="368">
        <v>90100</v>
      </c>
      <c r="G5" s="369">
        <v>12700</v>
      </c>
      <c r="H5" s="63">
        <v>159</v>
      </c>
      <c r="I5" s="64">
        <v>52</v>
      </c>
      <c r="J5" s="65">
        <v>9</v>
      </c>
      <c r="K5" s="63">
        <v>43</v>
      </c>
      <c r="L5" s="66">
        <v>116000</v>
      </c>
      <c r="M5" s="67">
        <v>11200</v>
      </c>
      <c r="N5" s="63">
        <v>168</v>
      </c>
      <c r="O5" s="64">
        <v>79</v>
      </c>
      <c r="P5" s="65">
        <v>14</v>
      </c>
      <c r="Q5" s="63">
        <v>65</v>
      </c>
      <c r="R5" s="66">
        <v>113600</v>
      </c>
      <c r="S5" s="67">
        <v>20800</v>
      </c>
    </row>
    <row r="6" spans="1:20" x14ac:dyDescent="0.25">
      <c r="A6" s="62" t="s">
        <v>29</v>
      </c>
      <c r="B6" s="370">
        <v>137</v>
      </c>
      <c r="C6" s="371">
        <v>64</v>
      </c>
      <c r="D6" s="372">
        <v>10</v>
      </c>
      <c r="E6" s="370">
        <v>54</v>
      </c>
      <c r="F6" s="375">
        <v>118750</v>
      </c>
      <c r="G6" s="373">
        <v>18250</v>
      </c>
      <c r="H6" s="70">
        <v>139</v>
      </c>
      <c r="I6" s="71">
        <v>57</v>
      </c>
      <c r="J6" s="72">
        <v>10</v>
      </c>
      <c r="K6" s="70">
        <v>47</v>
      </c>
      <c r="L6" s="73">
        <v>96825</v>
      </c>
      <c r="M6" s="69">
        <v>14675</v>
      </c>
      <c r="N6" s="70">
        <v>181</v>
      </c>
      <c r="O6" s="71">
        <v>81</v>
      </c>
      <c r="P6" s="72">
        <v>22</v>
      </c>
      <c r="Q6" s="70">
        <v>59</v>
      </c>
      <c r="R6" s="73">
        <v>123450</v>
      </c>
      <c r="S6" s="69">
        <v>21250</v>
      </c>
    </row>
    <row r="7" spans="1:20" x14ac:dyDescent="0.25">
      <c r="A7" s="62" t="s">
        <v>30</v>
      </c>
      <c r="B7" s="370">
        <v>23</v>
      </c>
      <c r="C7" s="371">
        <v>14</v>
      </c>
      <c r="D7" s="372">
        <v>2</v>
      </c>
      <c r="E7" s="370">
        <v>12</v>
      </c>
      <c r="F7" s="376">
        <v>18050</v>
      </c>
      <c r="G7" s="369">
        <v>3800</v>
      </c>
      <c r="H7" s="70">
        <v>53</v>
      </c>
      <c r="I7" s="71">
        <v>26</v>
      </c>
      <c r="J7" s="72">
        <v>1</v>
      </c>
      <c r="K7" s="70">
        <v>25</v>
      </c>
      <c r="L7" s="75">
        <v>35400</v>
      </c>
      <c r="M7" s="67">
        <v>7000</v>
      </c>
      <c r="N7" s="63">
        <v>50</v>
      </c>
      <c r="O7" s="64">
        <v>25</v>
      </c>
      <c r="P7" s="65">
        <v>0</v>
      </c>
      <c r="Q7" s="63">
        <v>25</v>
      </c>
      <c r="R7" s="76">
        <v>34000</v>
      </c>
      <c r="S7" s="69">
        <v>6000</v>
      </c>
    </row>
    <row r="8" spans="1:20" x14ac:dyDescent="0.25">
      <c r="A8" s="62" t="s">
        <v>31</v>
      </c>
      <c r="B8" s="365">
        <v>69</v>
      </c>
      <c r="C8" s="366">
        <v>20</v>
      </c>
      <c r="D8" s="367">
        <v>0</v>
      </c>
      <c r="E8" s="365">
        <v>20</v>
      </c>
      <c r="F8" s="374">
        <v>44975</v>
      </c>
      <c r="G8" s="373">
        <v>3325</v>
      </c>
      <c r="H8" s="63">
        <v>59</v>
      </c>
      <c r="I8" s="64">
        <v>18</v>
      </c>
      <c r="J8" s="65">
        <v>1</v>
      </c>
      <c r="K8" s="63">
        <v>17</v>
      </c>
      <c r="L8" s="76">
        <v>32400</v>
      </c>
      <c r="M8" s="69">
        <v>3000</v>
      </c>
      <c r="N8" s="63">
        <v>75</v>
      </c>
      <c r="O8" s="64">
        <v>28</v>
      </c>
      <c r="P8" s="65">
        <v>3</v>
      </c>
      <c r="Q8" s="63">
        <v>25</v>
      </c>
      <c r="R8" s="76">
        <v>40800</v>
      </c>
      <c r="S8" s="69">
        <v>4200</v>
      </c>
    </row>
    <row r="9" spans="1:20" x14ac:dyDescent="0.25">
      <c r="A9" s="62" t="s">
        <v>32</v>
      </c>
      <c r="B9" s="365">
        <v>79</v>
      </c>
      <c r="C9" s="366">
        <v>41</v>
      </c>
      <c r="D9" s="367">
        <v>8</v>
      </c>
      <c r="E9" s="365">
        <v>33</v>
      </c>
      <c r="F9" s="377">
        <v>66000</v>
      </c>
      <c r="G9" s="373">
        <v>13000</v>
      </c>
      <c r="H9" s="63">
        <v>72</v>
      </c>
      <c r="I9" s="64">
        <v>33</v>
      </c>
      <c r="J9" s="65">
        <v>3</v>
      </c>
      <c r="K9" s="63">
        <v>30</v>
      </c>
      <c r="L9" s="38">
        <v>72000</v>
      </c>
      <c r="M9" s="69">
        <v>13500</v>
      </c>
      <c r="N9" s="63">
        <v>80</v>
      </c>
      <c r="O9" s="64">
        <v>35</v>
      </c>
      <c r="P9" s="65">
        <v>7</v>
      </c>
      <c r="Q9" s="63">
        <v>28</v>
      </c>
      <c r="R9" s="38">
        <v>57800</v>
      </c>
      <c r="S9" s="69">
        <v>6200</v>
      </c>
    </row>
    <row r="10" spans="1:20" x14ac:dyDescent="0.25">
      <c r="A10" s="62" t="s">
        <v>33</v>
      </c>
      <c r="B10" s="365">
        <v>44</v>
      </c>
      <c r="C10" s="366">
        <v>12</v>
      </c>
      <c r="D10" s="367">
        <v>1</v>
      </c>
      <c r="E10" s="365">
        <v>11</v>
      </c>
      <c r="F10" s="374">
        <v>46500</v>
      </c>
      <c r="G10" s="373">
        <v>6300</v>
      </c>
      <c r="H10" s="63">
        <v>66</v>
      </c>
      <c r="I10" s="64">
        <v>19</v>
      </c>
      <c r="J10" s="65">
        <v>4</v>
      </c>
      <c r="K10" s="63">
        <v>15</v>
      </c>
      <c r="L10" s="76">
        <v>71400</v>
      </c>
      <c r="M10" s="69">
        <v>7800</v>
      </c>
      <c r="N10" s="63">
        <v>62</v>
      </c>
      <c r="O10" s="64">
        <v>23</v>
      </c>
      <c r="P10" s="65">
        <v>3</v>
      </c>
      <c r="Q10" s="63">
        <v>20</v>
      </c>
      <c r="R10" s="76">
        <v>55500</v>
      </c>
      <c r="S10" s="69">
        <v>6500</v>
      </c>
    </row>
    <row r="11" spans="1:20" x14ac:dyDescent="0.25">
      <c r="A11" s="77" t="s">
        <v>34</v>
      </c>
      <c r="B11" s="78">
        <f>SUM(B5:B10)</f>
        <v>480</v>
      </c>
      <c r="C11" s="78">
        <f t="shared" ref="C11:G11" si="0">SUM(C5:C10)</f>
        <v>200</v>
      </c>
      <c r="D11" s="78">
        <f t="shared" si="0"/>
        <v>31</v>
      </c>
      <c r="E11" s="78">
        <f t="shared" si="0"/>
        <v>169</v>
      </c>
      <c r="F11" s="79">
        <f t="shared" si="0"/>
        <v>384375</v>
      </c>
      <c r="G11" s="80">
        <f t="shared" si="0"/>
        <v>57375</v>
      </c>
      <c r="H11" s="78">
        <f t="shared" ref="H11:M11" si="1">SUM(H5:H10)</f>
        <v>548</v>
      </c>
      <c r="I11" s="78">
        <f t="shared" si="1"/>
        <v>205</v>
      </c>
      <c r="J11" s="78">
        <f t="shared" si="1"/>
        <v>28</v>
      </c>
      <c r="K11" s="78">
        <f t="shared" si="1"/>
        <v>177</v>
      </c>
      <c r="L11" s="79">
        <f t="shared" si="1"/>
        <v>424025</v>
      </c>
      <c r="M11" s="80">
        <f t="shared" si="1"/>
        <v>57175</v>
      </c>
      <c r="N11" s="78">
        <f t="shared" ref="N11:S11" si="2">SUM(N5:N10)</f>
        <v>616</v>
      </c>
      <c r="O11" s="78">
        <f t="shared" si="2"/>
        <v>271</v>
      </c>
      <c r="P11" s="78">
        <f t="shared" si="2"/>
        <v>49</v>
      </c>
      <c r="Q11" s="78">
        <f t="shared" si="2"/>
        <v>222</v>
      </c>
      <c r="R11" s="79">
        <f t="shared" si="2"/>
        <v>425150</v>
      </c>
      <c r="S11" s="80">
        <f t="shared" si="2"/>
        <v>64950</v>
      </c>
    </row>
    <row r="12" spans="1:20" x14ac:dyDescent="0.25">
      <c r="A12" s="85"/>
      <c r="B12" s="9"/>
      <c r="C12" s="9"/>
      <c r="D12" s="9"/>
      <c r="E12" s="9"/>
      <c r="F12" s="86"/>
      <c r="G12" s="87"/>
      <c r="H12" s="9"/>
      <c r="I12" s="9"/>
      <c r="J12" s="9"/>
      <c r="K12" s="9"/>
      <c r="L12" s="86"/>
      <c r="M12" s="87"/>
      <c r="N12" s="9"/>
      <c r="O12" s="9"/>
      <c r="P12" s="9"/>
      <c r="Q12" s="9"/>
      <c r="R12" s="10"/>
      <c r="S12" s="87"/>
    </row>
    <row r="13" spans="1:20" ht="15.75" x14ac:dyDescent="0.25">
      <c r="A13" s="465" t="s">
        <v>21</v>
      </c>
      <c r="B13" s="467" t="s">
        <v>153</v>
      </c>
      <c r="C13" s="471"/>
      <c r="D13" s="471"/>
      <c r="E13" s="471"/>
      <c r="F13" s="471"/>
      <c r="G13" s="472"/>
      <c r="H13" s="467" t="s">
        <v>144</v>
      </c>
      <c r="I13" s="471"/>
      <c r="J13" s="471"/>
      <c r="K13" s="471"/>
      <c r="L13" s="471"/>
      <c r="M13" s="472"/>
      <c r="N13" s="467" t="s">
        <v>22</v>
      </c>
      <c r="O13" s="471"/>
      <c r="P13" s="471"/>
      <c r="Q13" s="471"/>
      <c r="R13" s="471"/>
      <c r="S13" s="472"/>
    </row>
    <row r="14" spans="1:20" ht="106.5" customHeight="1" x14ac:dyDescent="0.25">
      <c r="A14" s="466"/>
      <c r="B14" s="59" t="s">
        <v>23</v>
      </c>
      <c r="C14" s="60" t="s">
        <v>24</v>
      </c>
      <c r="D14" s="60" t="s">
        <v>25</v>
      </c>
      <c r="E14" s="60" t="s">
        <v>26</v>
      </c>
      <c r="F14" s="60" t="s">
        <v>167</v>
      </c>
      <c r="G14" s="61" t="s">
        <v>27</v>
      </c>
      <c r="H14" s="59" t="s">
        <v>23</v>
      </c>
      <c r="I14" s="60" t="s">
        <v>24</v>
      </c>
      <c r="J14" s="60" t="s">
        <v>25</v>
      </c>
      <c r="K14" s="60" t="s">
        <v>26</v>
      </c>
      <c r="L14" s="60" t="s">
        <v>167</v>
      </c>
      <c r="M14" s="61" t="s">
        <v>27</v>
      </c>
      <c r="N14" s="59" t="s">
        <v>23</v>
      </c>
      <c r="O14" s="60" t="s">
        <v>24</v>
      </c>
      <c r="P14" s="60" t="s">
        <v>25</v>
      </c>
      <c r="Q14" s="60" t="s">
        <v>26</v>
      </c>
      <c r="R14" s="60" t="s">
        <v>167</v>
      </c>
      <c r="S14" s="61" t="s">
        <v>27</v>
      </c>
    </row>
    <row r="15" spans="1:20" x14ac:dyDescent="0.25">
      <c r="A15" s="62" t="s">
        <v>28</v>
      </c>
      <c r="B15" s="63">
        <v>209</v>
      </c>
      <c r="C15" s="64">
        <v>108</v>
      </c>
      <c r="D15" s="65">
        <v>12</v>
      </c>
      <c r="E15" s="63">
        <v>96</v>
      </c>
      <c r="F15" s="68">
        <v>137800</v>
      </c>
      <c r="G15" s="69">
        <v>29400</v>
      </c>
      <c r="H15" s="63">
        <v>285</v>
      </c>
      <c r="I15" s="64">
        <v>151</v>
      </c>
      <c r="J15" s="65">
        <v>20</v>
      </c>
      <c r="K15" s="63">
        <v>131</v>
      </c>
      <c r="L15" s="68">
        <v>191400</v>
      </c>
      <c r="M15" s="69">
        <v>36600</v>
      </c>
      <c r="N15" s="63">
        <v>230</v>
      </c>
      <c r="O15" s="64">
        <v>125</v>
      </c>
      <c r="P15" s="65">
        <v>31</v>
      </c>
      <c r="Q15" s="63">
        <v>94</v>
      </c>
      <c r="R15" s="68">
        <v>153800</v>
      </c>
      <c r="S15" s="69">
        <v>30200</v>
      </c>
    </row>
    <row r="16" spans="1:20" x14ac:dyDescent="0.25">
      <c r="A16" s="62" t="s">
        <v>29</v>
      </c>
      <c r="B16" s="70">
        <v>204</v>
      </c>
      <c r="C16" s="71">
        <v>97</v>
      </c>
      <c r="D16" s="72">
        <v>22</v>
      </c>
      <c r="E16" s="70">
        <v>75</v>
      </c>
      <c r="F16" s="74">
        <v>133175</v>
      </c>
      <c r="G16" s="67">
        <v>22925</v>
      </c>
      <c r="H16" s="70">
        <v>184</v>
      </c>
      <c r="I16" s="71">
        <v>96</v>
      </c>
      <c r="J16" s="72">
        <v>28</v>
      </c>
      <c r="K16" s="70">
        <v>68</v>
      </c>
      <c r="L16" s="74">
        <v>121700</v>
      </c>
      <c r="M16" s="67">
        <v>19600</v>
      </c>
      <c r="N16" s="63">
        <v>159</v>
      </c>
      <c r="O16" s="64">
        <v>83</v>
      </c>
      <c r="P16" s="65">
        <v>23</v>
      </c>
      <c r="Q16" s="63">
        <v>63</v>
      </c>
      <c r="R16" s="68">
        <v>102200</v>
      </c>
      <c r="S16" s="69">
        <v>16600</v>
      </c>
    </row>
    <row r="17" spans="1:19" x14ac:dyDescent="0.25">
      <c r="A17" s="62" t="s">
        <v>30</v>
      </c>
      <c r="B17" s="63">
        <v>49</v>
      </c>
      <c r="C17" s="64">
        <v>24</v>
      </c>
      <c r="D17" s="65">
        <v>2</v>
      </c>
      <c r="E17" s="63">
        <v>22</v>
      </c>
      <c r="F17" s="68">
        <v>34800</v>
      </c>
      <c r="G17" s="69">
        <v>4400</v>
      </c>
      <c r="H17" s="63">
        <v>51</v>
      </c>
      <c r="I17" s="64">
        <v>25</v>
      </c>
      <c r="J17" s="65">
        <v>5</v>
      </c>
      <c r="K17" s="63">
        <v>20</v>
      </c>
      <c r="L17" s="68">
        <v>34400</v>
      </c>
      <c r="M17" s="69">
        <v>6400</v>
      </c>
      <c r="N17" s="63">
        <v>42</v>
      </c>
      <c r="O17" s="64">
        <v>28</v>
      </c>
      <c r="P17" s="65">
        <v>5</v>
      </c>
      <c r="Q17" s="63">
        <v>23</v>
      </c>
      <c r="R17" s="68">
        <v>24380</v>
      </c>
      <c r="S17" s="69">
        <v>7400</v>
      </c>
    </row>
    <row r="18" spans="1:19" x14ac:dyDescent="0.25">
      <c r="A18" s="62" t="s">
        <v>31</v>
      </c>
      <c r="B18" s="63">
        <v>86</v>
      </c>
      <c r="C18" s="64">
        <v>35</v>
      </c>
      <c r="D18" s="65">
        <v>4</v>
      </c>
      <c r="E18" s="63">
        <v>31</v>
      </c>
      <c r="F18" s="68">
        <v>46800</v>
      </c>
      <c r="G18" s="69">
        <v>4800</v>
      </c>
      <c r="H18" s="63">
        <v>98</v>
      </c>
      <c r="I18" s="64">
        <v>43</v>
      </c>
      <c r="J18" s="65">
        <v>5</v>
      </c>
      <c r="K18" s="63">
        <v>38</v>
      </c>
      <c r="L18" s="68">
        <v>49800</v>
      </c>
      <c r="M18" s="69">
        <v>9000</v>
      </c>
      <c r="N18" s="63">
        <v>98</v>
      </c>
      <c r="O18" s="64">
        <v>43</v>
      </c>
      <c r="P18" s="65">
        <v>5</v>
      </c>
      <c r="Q18" s="63">
        <v>38</v>
      </c>
      <c r="R18" s="68">
        <v>52800</v>
      </c>
      <c r="S18" s="69">
        <v>6000</v>
      </c>
    </row>
    <row r="19" spans="1:19" x14ac:dyDescent="0.25">
      <c r="A19" s="62" t="s">
        <v>32</v>
      </c>
      <c r="B19" s="63">
        <v>82</v>
      </c>
      <c r="C19" s="64">
        <v>46</v>
      </c>
      <c r="D19" s="65">
        <v>6</v>
      </c>
      <c r="E19" s="63">
        <v>40</v>
      </c>
      <c r="F19" s="68">
        <v>50800</v>
      </c>
      <c r="G19" s="69">
        <v>14800</v>
      </c>
      <c r="H19" s="63">
        <v>85</v>
      </c>
      <c r="I19" s="64">
        <v>44</v>
      </c>
      <c r="J19" s="65">
        <v>9</v>
      </c>
      <c r="K19" s="63">
        <v>35</v>
      </c>
      <c r="L19" s="68">
        <v>55000</v>
      </c>
      <c r="M19" s="69">
        <v>10600</v>
      </c>
      <c r="N19" s="83">
        <v>101</v>
      </c>
      <c r="O19" s="65">
        <v>55</v>
      </c>
      <c r="P19" s="65">
        <v>14</v>
      </c>
      <c r="Q19" s="83">
        <v>41</v>
      </c>
      <c r="R19" s="84">
        <v>62200</v>
      </c>
      <c r="S19" s="69">
        <v>12400</v>
      </c>
    </row>
    <row r="20" spans="1:19" x14ac:dyDescent="0.25">
      <c r="A20" s="62" t="s">
        <v>33</v>
      </c>
      <c r="B20" s="63">
        <v>35</v>
      </c>
      <c r="C20" s="64">
        <v>14</v>
      </c>
      <c r="D20" s="65">
        <v>2</v>
      </c>
      <c r="E20" s="63">
        <v>12</v>
      </c>
      <c r="F20" s="68">
        <v>26100</v>
      </c>
      <c r="G20" s="69">
        <v>5400</v>
      </c>
      <c r="H20" s="63">
        <v>37</v>
      </c>
      <c r="I20" s="64">
        <v>11</v>
      </c>
      <c r="J20" s="65">
        <v>1</v>
      </c>
      <c r="K20" s="63">
        <v>10</v>
      </c>
      <c r="L20" s="68">
        <v>27675</v>
      </c>
      <c r="M20" s="69">
        <v>4725</v>
      </c>
      <c r="N20" s="63">
        <v>35</v>
      </c>
      <c r="O20" s="64">
        <v>10</v>
      </c>
      <c r="P20" s="65">
        <v>6</v>
      </c>
      <c r="Q20" s="63">
        <v>4</v>
      </c>
      <c r="R20" s="68">
        <v>29475</v>
      </c>
      <c r="S20" s="69">
        <v>1125</v>
      </c>
    </row>
    <row r="21" spans="1:19" x14ac:dyDescent="0.25">
      <c r="A21" s="357" t="s">
        <v>34</v>
      </c>
      <c r="B21" s="78">
        <f t="shared" ref="B21:S21" si="3">SUM(B15:B20)</f>
        <v>665</v>
      </c>
      <c r="C21" s="78">
        <f t="shared" si="3"/>
        <v>324</v>
      </c>
      <c r="D21" s="81">
        <f t="shared" si="3"/>
        <v>48</v>
      </c>
      <c r="E21" s="78">
        <f t="shared" si="3"/>
        <v>276</v>
      </c>
      <c r="F21" s="82">
        <f t="shared" si="3"/>
        <v>429475</v>
      </c>
      <c r="G21" s="80">
        <f t="shared" si="3"/>
        <v>81725</v>
      </c>
      <c r="H21" s="358">
        <f t="shared" si="3"/>
        <v>740</v>
      </c>
      <c r="I21" s="358">
        <f t="shared" si="3"/>
        <v>370</v>
      </c>
      <c r="J21" s="359">
        <f t="shared" si="3"/>
        <v>68</v>
      </c>
      <c r="K21" s="358">
        <f t="shared" si="3"/>
        <v>302</v>
      </c>
      <c r="L21" s="360">
        <f t="shared" si="3"/>
        <v>479975</v>
      </c>
      <c r="M21" s="361">
        <f t="shared" si="3"/>
        <v>86925</v>
      </c>
      <c r="N21" s="358">
        <f t="shared" si="3"/>
        <v>665</v>
      </c>
      <c r="O21" s="358">
        <f t="shared" si="3"/>
        <v>344</v>
      </c>
      <c r="P21" s="359">
        <f t="shared" si="3"/>
        <v>84</v>
      </c>
      <c r="Q21" s="358">
        <f t="shared" si="3"/>
        <v>263</v>
      </c>
      <c r="R21" s="360">
        <f t="shared" si="3"/>
        <v>424855</v>
      </c>
      <c r="S21" s="361">
        <f t="shared" si="3"/>
        <v>73725</v>
      </c>
    </row>
    <row r="22" spans="1:19" x14ac:dyDescent="0.25">
      <c r="A22" s="362"/>
      <c r="B22" s="9"/>
      <c r="C22" s="9"/>
      <c r="D22" s="9"/>
      <c r="E22" s="9"/>
      <c r="F22" s="10"/>
      <c r="G22" s="87"/>
      <c r="H22" s="9"/>
      <c r="I22" s="9"/>
      <c r="J22" s="9"/>
      <c r="K22" s="9"/>
      <c r="L22" s="10"/>
      <c r="M22" s="87"/>
      <c r="N22" s="9"/>
      <c r="O22" s="9"/>
      <c r="P22" s="9"/>
      <c r="Q22" s="9"/>
      <c r="R22" s="10"/>
      <c r="S22" s="87"/>
    </row>
    <row r="23" spans="1:19" ht="15.75" x14ac:dyDescent="0.25">
      <c r="A23" s="473" t="s">
        <v>21</v>
      </c>
      <c r="B23" s="467" t="s">
        <v>197</v>
      </c>
      <c r="C23" s="471"/>
      <c r="D23" s="471"/>
      <c r="E23" s="471"/>
      <c r="F23" s="471"/>
      <c r="G23" s="472"/>
      <c r="H23" s="475" t="s">
        <v>198</v>
      </c>
      <c r="I23" s="476"/>
      <c r="J23" s="476"/>
      <c r="K23" s="476"/>
      <c r="L23" s="476"/>
      <c r="M23" s="476"/>
      <c r="N23" s="475" t="s">
        <v>199</v>
      </c>
      <c r="O23" s="477"/>
      <c r="P23" s="477"/>
      <c r="Q23" s="477"/>
      <c r="R23" s="477"/>
      <c r="S23" s="477"/>
    </row>
    <row r="24" spans="1:19" ht="117.75" customHeight="1" x14ac:dyDescent="0.25">
      <c r="A24" s="474"/>
      <c r="B24" s="59" t="s">
        <v>23</v>
      </c>
      <c r="C24" s="60" t="s">
        <v>24</v>
      </c>
      <c r="D24" s="60" t="s">
        <v>25</v>
      </c>
      <c r="E24" s="60" t="s">
        <v>26</v>
      </c>
      <c r="F24" s="60" t="s">
        <v>167</v>
      </c>
      <c r="G24" s="61" t="s">
        <v>27</v>
      </c>
      <c r="H24" s="363" t="s">
        <v>23</v>
      </c>
      <c r="I24" s="364" t="s">
        <v>24</v>
      </c>
      <c r="J24" s="364" t="s">
        <v>25</v>
      </c>
      <c r="K24" s="364" t="s">
        <v>26</v>
      </c>
      <c r="L24" s="364" t="s">
        <v>167</v>
      </c>
      <c r="M24" s="364" t="s">
        <v>27</v>
      </c>
      <c r="N24" s="363" t="s">
        <v>23</v>
      </c>
      <c r="O24" s="364" t="s">
        <v>24</v>
      </c>
      <c r="P24" s="364" t="s">
        <v>25</v>
      </c>
      <c r="Q24" s="364" t="s">
        <v>26</v>
      </c>
      <c r="R24" s="364" t="s">
        <v>167</v>
      </c>
      <c r="S24" s="364" t="s">
        <v>27</v>
      </c>
    </row>
    <row r="25" spans="1:19" x14ac:dyDescent="0.25">
      <c r="A25" s="62" t="s">
        <v>28</v>
      </c>
      <c r="B25" s="63">
        <v>202</v>
      </c>
      <c r="C25" s="64">
        <v>126</v>
      </c>
      <c r="D25" s="65">
        <v>12</v>
      </c>
      <c r="E25" s="63">
        <v>114</v>
      </c>
      <c r="F25" s="68">
        <v>124000</v>
      </c>
      <c r="G25" s="69">
        <v>37600</v>
      </c>
      <c r="H25" s="63">
        <v>183</v>
      </c>
      <c r="I25" s="64">
        <v>119</v>
      </c>
      <c r="J25" s="65">
        <v>14</v>
      </c>
      <c r="K25" s="63">
        <v>105</v>
      </c>
      <c r="L25" s="68">
        <v>112600</v>
      </c>
      <c r="M25" s="69">
        <v>33000</v>
      </c>
      <c r="N25" s="63">
        <v>224</v>
      </c>
      <c r="O25" s="64">
        <v>135</v>
      </c>
      <c r="P25" s="65">
        <v>10</v>
      </c>
      <c r="Q25" s="63">
        <v>125</v>
      </c>
      <c r="R25" s="68">
        <v>118875</v>
      </c>
      <c r="S25" s="69">
        <v>54825</v>
      </c>
    </row>
    <row r="26" spans="1:19" x14ac:dyDescent="0.25">
      <c r="A26" s="62" t="s">
        <v>29</v>
      </c>
      <c r="B26" s="63">
        <v>206</v>
      </c>
      <c r="C26" s="64">
        <v>93</v>
      </c>
      <c r="D26" s="65">
        <v>38</v>
      </c>
      <c r="E26" s="63">
        <v>55</v>
      </c>
      <c r="F26" s="68">
        <v>141000</v>
      </c>
      <c r="G26" s="69">
        <v>15200</v>
      </c>
      <c r="H26" s="63">
        <v>211</v>
      </c>
      <c r="I26" s="64">
        <v>115</v>
      </c>
      <c r="J26" s="65">
        <v>41</v>
      </c>
      <c r="K26" s="63">
        <v>74</v>
      </c>
      <c r="L26" s="68">
        <v>122675</v>
      </c>
      <c r="M26" s="69">
        <v>16100</v>
      </c>
      <c r="N26" s="63">
        <v>236</v>
      </c>
      <c r="O26" s="64">
        <v>143</v>
      </c>
      <c r="P26" s="65">
        <v>55</v>
      </c>
      <c r="Q26" s="63">
        <v>88</v>
      </c>
      <c r="R26" s="68">
        <v>127814</v>
      </c>
      <c r="S26" s="69">
        <v>25130</v>
      </c>
    </row>
    <row r="27" spans="1:19" x14ac:dyDescent="0.25">
      <c r="A27" s="62" t="s">
        <v>30</v>
      </c>
      <c r="B27" s="63">
        <v>37</v>
      </c>
      <c r="C27" s="64">
        <v>20</v>
      </c>
      <c r="D27" s="65">
        <v>1</v>
      </c>
      <c r="E27" s="63">
        <v>19</v>
      </c>
      <c r="F27" s="68">
        <v>24400</v>
      </c>
      <c r="G27" s="69">
        <v>5200</v>
      </c>
      <c r="H27" s="63">
        <v>43</v>
      </c>
      <c r="I27" s="64">
        <v>24</v>
      </c>
      <c r="J27" s="65">
        <v>8</v>
      </c>
      <c r="K27" s="63">
        <v>16</v>
      </c>
      <c r="L27" s="68">
        <v>26425</v>
      </c>
      <c r="M27" s="69">
        <v>3675</v>
      </c>
      <c r="N27" s="63">
        <v>44</v>
      </c>
      <c r="O27" s="64">
        <v>22</v>
      </c>
      <c r="P27" s="65">
        <v>2</v>
      </c>
      <c r="Q27" s="63">
        <v>20</v>
      </c>
      <c r="R27" s="68">
        <v>24500</v>
      </c>
      <c r="S27" s="69">
        <v>6300</v>
      </c>
    </row>
    <row r="28" spans="1:19" x14ac:dyDescent="0.25">
      <c r="A28" s="62" t="s">
        <v>31</v>
      </c>
      <c r="B28" s="63">
        <v>162</v>
      </c>
      <c r="C28" s="64">
        <v>74</v>
      </c>
      <c r="D28" s="65">
        <v>16</v>
      </c>
      <c r="E28" s="63">
        <v>58</v>
      </c>
      <c r="F28" s="68">
        <v>87000</v>
      </c>
      <c r="G28" s="69">
        <v>10200</v>
      </c>
      <c r="H28" s="63">
        <v>125</v>
      </c>
      <c r="I28" s="64">
        <v>78</v>
      </c>
      <c r="J28" s="65">
        <v>17</v>
      </c>
      <c r="K28" s="63">
        <v>61</v>
      </c>
      <c r="L28" s="68">
        <v>63300</v>
      </c>
      <c r="M28" s="69">
        <v>11700</v>
      </c>
      <c r="N28" s="63">
        <v>121</v>
      </c>
      <c r="O28" s="64">
        <v>76</v>
      </c>
      <c r="P28" s="65">
        <v>22</v>
      </c>
      <c r="Q28" s="63">
        <v>54</v>
      </c>
      <c r="R28" s="68">
        <v>59010</v>
      </c>
      <c r="S28" s="69">
        <v>13590</v>
      </c>
    </row>
    <row r="29" spans="1:19" x14ac:dyDescent="0.25">
      <c r="A29" s="62" t="s">
        <v>32</v>
      </c>
      <c r="B29" s="83">
        <v>96</v>
      </c>
      <c r="C29" s="65">
        <v>56</v>
      </c>
      <c r="D29" s="65">
        <v>16</v>
      </c>
      <c r="E29" s="83">
        <v>40</v>
      </c>
      <c r="F29" s="84">
        <v>60800</v>
      </c>
      <c r="G29" s="69">
        <v>10000</v>
      </c>
      <c r="H29" s="83">
        <v>92</v>
      </c>
      <c r="I29" s="65">
        <v>54</v>
      </c>
      <c r="J29" s="65">
        <v>19</v>
      </c>
      <c r="K29" s="83">
        <v>36</v>
      </c>
      <c r="L29" s="84">
        <v>60400</v>
      </c>
      <c r="M29" s="69">
        <v>3200</v>
      </c>
      <c r="N29" s="83">
        <v>83</v>
      </c>
      <c r="O29" s="65">
        <v>50</v>
      </c>
      <c r="P29" s="65">
        <v>15</v>
      </c>
      <c r="Q29" s="83">
        <v>35</v>
      </c>
      <c r="R29" s="84">
        <v>36750</v>
      </c>
      <c r="S29" s="69">
        <v>7050</v>
      </c>
    </row>
    <row r="30" spans="1:19" x14ac:dyDescent="0.25">
      <c r="A30" s="62" t="s">
        <v>33</v>
      </c>
      <c r="B30" s="63">
        <v>56</v>
      </c>
      <c r="C30" s="64">
        <v>25</v>
      </c>
      <c r="D30" s="65">
        <v>12</v>
      </c>
      <c r="E30" s="63">
        <v>13</v>
      </c>
      <c r="F30" s="68">
        <v>42100</v>
      </c>
      <c r="G30" s="69">
        <v>1575</v>
      </c>
      <c r="H30" s="63">
        <v>52</v>
      </c>
      <c r="I30" s="64">
        <v>22</v>
      </c>
      <c r="J30" s="65">
        <v>7</v>
      </c>
      <c r="K30" s="63">
        <v>15</v>
      </c>
      <c r="L30" s="84">
        <v>38300</v>
      </c>
      <c r="M30" s="69">
        <v>4500</v>
      </c>
      <c r="N30" s="63">
        <v>67</v>
      </c>
      <c r="O30" s="64">
        <v>21</v>
      </c>
      <c r="P30" s="65">
        <v>13</v>
      </c>
      <c r="Q30" s="63">
        <v>8</v>
      </c>
      <c r="R30" s="84">
        <v>46404.98</v>
      </c>
      <c r="S30" s="69">
        <v>3450</v>
      </c>
    </row>
    <row r="31" spans="1:19" x14ac:dyDescent="0.25">
      <c r="A31" s="77" t="s">
        <v>34</v>
      </c>
      <c r="B31" s="358">
        <f t="shared" ref="B31:S31" si="4">SUM(B25:B30)</f>
        <v>759</v>
      </c>
      <c r="C31" s="358">
        <f t="shared" si="4"/>
        <v>394</v>
      </c>
      <c r="D31" s="359">
        <f t="shared" si="4"/>
        <v>95</v>
      </c>
      <c r="E31" s="358">
        <f t="shared" si="4"/>
        <v>299</v>
      </c>
      <c r="F31" s="360">
        <f t="shared" si="4"/>
        <v>479300</v>
      </c>
      <c r="G31" s="361">
        <f t="shared" si="4"/>
        <v>79775</v>
      </c>
      <c r="H31" s="78">
        <f t="shared" si="4"/>
        <v>706</v>
      </c>
      <c r="I31" s="78">
        <f t="shared" si="4"/>
        <v>412</v>
      </c>
      <c r="J31" s="81">
        <f t="shared" si="4"/>
        <v>106</v>
      </c>
      <c r="K31" s="78">
        <f t="shared" si="4"/>
        <v>307</v>
      </c>
      <c r="L31" s="82">
        <f t="shared" si="4"/>
        <v>423700</v>
      </c>
      <c r="M31" s="80">
        <f t="shared" si="4"/>
        <v>72175</v>
      </c>
      <c r="N31" s="78">
        <f t="shared" si="4"/>
        <v>775</v>
      </c>
      <c r="O31" s="78">
        <f t="shared" si="4"/>
        <v>447</v>
      </c>
      <c r="P31" s="81">
        <f t="shared" si="4"/>
        <v>117</v>
      </c>
      <c r="Q31" s="78">
        <f t="shared" si="4"/>
        <v>330</v>
      </c>
      <c r="R31" s="82">
        <f t="shared" si="4"/>
        <v>413353.98</v>
      </c>
      <c r="S31" s="80">
        <f t="shared" si="4"/>
        <v>110345</v>
      </c>
    </row>
    <row r="33" spans="1:13" ht="15.75" x14ac:dyDescent="0.25">
      <c r="A33" s="465" t="s">
        <v>21</v>
      </c>
      <c r="B33" s="475" t="s">
        <v>200</v>
      </c>
      <c r="C33" s="475"/>
      <c r="D33" s="475"/>
      <c r="E33" s="475"/>
      <c r="F33" s="475"/>
      <c r="G33" s="475"/>
      <c r="H33" s="467" t="s">
        <v>201</v>
      </c>
      <c r="I33" s="468"/>
      <c r="J33" s="468"/>
      <c r="K33" s="468"/>
      <c r="L33" s="468"/>
      <c r="M33" s="469"/>
    </row>
    <row r="34" spans="1:13" ht="117.75" customHeight="1" x14ac:dyDescent="0.25">
      <c r="A34" s="466"/>
      <c r="B34" s="363" t="s">
        <v>23</v>
      </c>
      <c r="C34" s="364" t="s">
        <v>24</v>
      </c>
      <c r="D34" s="364" t="s">
        <v>25</v>
      </c>
      <c r="E34" s="364" t="s">
        <v>26</v>
      </c>
      <c r="F34" s="364" t="s">
        <v>167</v>
      </c>
      <c r="G34" s="364" t="s">
        <v>27</v>
      </c>
      <c r="H34" s="59" t="s">
        <v>23</v>
      </c>
      <c r="I34" s="60" t="s">
        <v>24</v>
      </c>
      <c r="J34" s="60" t="s">
        <v>25</v>
      </c>
      <c r="K34" s="60" t="s">
        <v>26</v>
      </c>
      <c r="L34" s="60" t="s">
        <v>167</v>
      </c>
      <c r="M34" s="60" t="s">
        <v>27</v>
      </c>
    </row>
    <row r="35" spans="1:13" x14ac:dyDescent="0.25">
      <c r="A35" s="62" t="s">
        <v>28</v>
      </c>
      <c r="B35" s="63">
        <v>264</v>
      </c>
      <c r="C35" s="64">
        <v>151</v>
      </c>
      <c r="D35" s="65">
        <v>30</v>
      </c>
      <c r="E35" s="63">
        <v>121</v>
      </c>
      <c r="F35" s="68">
        <v>129800</v>
      </c>
      <c r="G35" s="69">
        <v>40600</v>
      </c>
      <c r="H35" s="63">
        <v>335</v>
      </c>
      <c r="I35" s="64">
        <v>210</v>
      </c>
      <c r="J35" s="65">
        <v>54</v>
      </c>
      <c r="K35" s="63">
        <v>156</v>
      </c>
      <c r="L35" s="68">
        <v>148510</v>
      </c>
      <c r="M35" s="69">
        <v>43510</v>
      </c>
    </row>
    <row r="36" spans="1:13" x14ac:dyDescent="0.25">
      <c r="A36" s="62" t="s">
        <v>29</v>
      </c>
      <c r="B36" s="63">
        <v>228</v>
      </c>
      <c r="C36" s="64">
        <v>125</v>
      </c>
      <c r="D36" s="65">
        <v>44</v>
      </c>
      <c r="E36" s="63">
        <v>81</v>
      </c>
      <c r="F36" s="68">
        <v>104002.27</v>
      </c>
      <c r="G36" s="69">
        <v>22771.88</v>
      </c>
      <c r="H36" s="63">
        <v>188</v>
      </c>
      <c r="I36" s="64">
        <v>99</v>
      </c>
      <c r="J36" s="65">
        <v>43</v>
      </c>
      <c r="K36" s="63">
        <v>56</v>
      </c>
      <c r="L36" s="68">
        <v>89097.25</v>
      </c>
      <c r="M36" s="69">
        <v>13742.15</v>
      </c>
    </row>
    <row r="37" spans="1:13" x14ac:dyDescent="0.25">
      <c r="A37" s="62" t="s">
        <v>30</v>
      </c>
      <c r="B37" s="63">
        <v>41</v>
      </c>
      <c r="C37" s="64">
        <v>23</v>
      </c>
      <c r="D37" s="65">
        <v>3</v>
      </c>
      <c r="E37" s="63">
        <v>20</v>
      </c>
      <c r="F37" s="68">
        <v>14700</v>
      </c>
      <c r="G37" s="69">
        <v>7000</v>
      </c>
      <c r="H37" s="63">
        <v>50</v>
      </c>
      <c r="I37" s="64">
        <v>25</v>
      </c>
      <c r="J37" s="65">
        <v>1</v>
      </c>
      <c r="K37" s="63">
        <v>24</v>
      </c>
      <c r="L37" s="68">
        <v>22400</v>
      </c>
      <c r="M37" s="69">
        <v>8400</v>
      </c>
    </row>
    <row r="38" spans="1:13" x14ac:dyDescent="0.25">
      <c r="A38" s="62" t="s">
        <v>31</v>
      </c>
      <c r="B38" s="63">
        <v>104</v>
      </c>
      <c r="C38" s="64">
        <v>60</v>
      </c>
      <c r="D38" s="65">
        <v>23</v>
      </c>
      <c r="E38" s="63">
        <v>37</v>
      </c>
      <c r="F38" s="68">
        <v>53100</v>
      </c>
      <c r="G38" s="69">
        <v>9900</v>
      </c>
      <c r="H38" s="63">
        <v>108</v>
      </c>
      <c r="I38" s="64">
        <v>53</v>
      </c>
      <c r="J38" s="65">
        <v>9</v>
      </c>
      <c r="K38" s="63">
        <v>44</v>
      </c>
      <c r="L38" s="68">
        <v>51000</v>
      </c>
      <c r="M38" s="69">
        <v>9000</v>
      </c>
    </row>
    <row r="39" spans="1:13" x14ac:dyDescent="0.25">
      <c r="A39" s="62" t="s">
        <v>32</v>
      </c>
      <c r="B39" s="83">
        <v>105</v>
      </c>
      <c r="C39" s="65">
        <v>59</v>
      </c>
      <c r="D39" s="65">
        <v>23</v>
      </c>
      <c r="E39" s="83">
        <v>36</v>
      </c>
      <c r="F39" s="84">
        <v>51500</v>
      </c>
      <c r="G39" s="69">
        <v>7650</v>
      </c>
      <c r="H39" s="83">
        <v>120</v>
      </c>
      <c r="I39" s="65">
        <v>75</v>
      </c>
      <c r="J39" s="65">
        <v>37</v>
      </c>
      <c r="K39" s="83">
        <v>38</v>
      </c>
      <c r="L39" s="84">
        <v>56700</v>
      </c>
      <c r="M39" s="69">
        <v>11700</v>
      </c>
    </row>
    <row r="40" spans="1:13" x14ac:dyDescent="0.25">
      <c r="A40" s="62" t="s">
        <v>33</v>
      </c>
      <c r="B40" s="63">
        <v>105</v>
      </c>
      <c r="C40" s="64">
        <v>17</v>
      </c>
      <c r="D40" s="65">
        <v>0</v>
      </c>
      <c r="E40" s="63">
        <v>17</v>
      </c>
      <c r="F40" s="68">
        <v>74378.59</v>
      </c>
      <c r="G40" s="69">
        <v>7398.75</v>
      </c>
      <c r="H40" s="63">
        <v>95</v>
      </c>
      <c r="I40" s="64">
        <v>11</v>
      </c>
      <c r="J40" s="65">
        <v>0</v>
      </c>
      <c r="K40" s="63">
        <v>11</v>
      </c>
      <c r="L40" s="84">
        <v>22260</v>
      </c>
      <c r="M40" s="69">
        <v>3850</v>
      </c>
    </row>
    <row r="41" spans="1:13" x14ac:dyDescent="0.25">
      <c r="A41" s="77" t="s">
        <v>34</v>
      </c>
      <c r="B41" s="78">
        <f t="shared" ref="B41:G41" si="5">SUM(B35:B40)</f>
        <v>847</v>
      </c>
      <c r="C41" s="78">
        <f t="shared" si="5"/>
        <v>435</v>
      </c>
      <c r="D41" s="81">
        <f t="shared" si="5"/>
        <v>123</v>
      </c>
      <c r="E41" s="78">
        <f t="shared" si="5"/>
        <v>312</v>
      </c>
      <c r="F41" s="82">
        <f t="shared" si="5"/>
        <v>427480.86</v>
      </c>
      <c r="G41" s="80">
        <f t="shared" si="5"/>
        <v>95320.63</v>
      </c>
      <c r="H41" s="78">
        <f t="shared" ref="H41:M41" si="6">SUM(H35:H40)</f>
        <v>896</v>
      </c>
      <c r="I41" s="78">
        <f t="shared" si="6"/>
        <v>473</v>
      </c>
      <c r="J41" s="81">
        <f t="shared" si="6"/>
        <v>144</v>
      </c>
      <c r="K41" s="78">
        <f t="shared" si="6"/>
        <v>329</v>
      </c>
      <c r="L41" s="82">
        <f t="shared" si="6"/>
        <v>389967.25</v>
      </c>
      <c r="M41" s="80">
        <f t="shared" si="6"/>
        <v>90202.15</v>
      </c>
    </row>
  </sheetData>
  <mergeCells count="16">
    <mergeCell ref="A33:A34"/>
    <mergeCell ref="H33:M33"/>
    <mergeCell ref="A1:S1"/>
    <mergeCell ref="B13:G13"/>
    <mergeCell ref="A23:A24"/>
    <mergeCell ref="H23:M23"/>
    <mergeCell ref="N23:S23"/>
    <mergeCell ref="B33:G33"/>
    <mergeCell ref="A13:A14"/>
    <mergeCell ref="H13:M13"/>
    <mergeCell ref="N13:S13"/>
    <mergeCell ref="B23:G23"/>
    <mergeCell ref="A3:A4"/>
    <mergeCell ref="H3:M3"/>
    <mergeCell ref="N3:S3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selection activeCell="T53" sqref="T53"/>
    </sheetView>
  </sheetViews>
  <sheetFormatPr defaultRowHeight="15" x14ac:dyDescent="0.25"/>
  <cols>
    <col min="1" max="1" width="8.42578125" customWidth="1"/>
    <col min="2" max="12" width="5.7109375" customWidth="1"/>
    <col min="13" max="13" width="5.28515625" customWidth="1"/>
    <col min="14" max="14" width="6" customWidth="1"/>
    <col min="15" max="15" width="5.7109375" customWidth="1"/>
  </cols>
  <sheetData>
    <row r="1" spans="1:15" ht="15.75" x14ac:dyDescent="0.25">
      <c r="A1" s="3" t="s">
        <v>591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90.75" customHeight="1" x14ac:dyDescent="0.25">
      <c r="A3" s="218" t="s">
        <v>21</v>
      </c>
      <c r="B3" s="218" t="s">
        <v>125</v>
      </c>
      <c r="C3" s="218" t="s">
        <v>126</v>
      </c>
      <c r="D3" s="218" t="s">
        <v>123</v>
      </c>
      <c r="E3" s="218" t="s">
        <v>168</v>
      </c>
      <c r="F3" s="219" t="s">
        <v>127</v>
      </c>
      <c r="G3" s="218" t="s">
        <v>168</v>
      </c>
      <c r="H3" s="219" t="s">
        <v>124</v>
      </c>
      <c r="I3" s="218" t="s">
        <v>168</v>
      </c>
      <c r="J3" s="219" t="s">
        <v>128</v>
      </c>
      <c r="K3" s="218" t="s">
        <v>168</v>
      </c>
      <c r="L3" s="219" t="s">
        <v>169</v>
      </c>
      <c r="M3" s="219" t="s">
        <v>170</v>
      </c>
      <c r="N3" s="219" t="s">
        <v>171</v>
      </c>
      <c r="O3" s="219" t="s">
        <v>170</v>
      </c>
    </row>
    <row r="4" spans="1:15" x14ac:dyDescent="0.25">
      <c r="A4" s="380" t="s">
        <v>28</v>
      </c>
      <c r="B4" s="220" t="s">
        <v>117</v>
      </c>
      <c r="C4" s="227">
        <v>440</v>
      </c>
      <c r="D4" s="227">
        <v>865</v>
      </c>
      <c r="E4" s="227">
        <v>553</v>
      </c>
      <c r="F4" s="228">
        <v>865</v>
      </c>
      <c r="G4" s="228">
        <v>553</v>
      </c>
      <c r="H4" s="228">
        <v>711</v>
      </c>
      <c r="I4" s="228">
        <v>463</v>
      </c>
      <c r="J4" s="228">
        <v>427</v>
      </c>
      <c r="K4" s="228">
        <v>280</v>
      </c>
      <c r="L4" s="229">
        <f>D4/C4</f>
        <v>1.9659090909090908</v>
      </c>
      <c r="M4" s="229">
        <f>E4/C4</f>
        <v>1.2568181818181818</v>
      </c>
      <c r="N4" s="229">
        <f>J4/H4</f>
        <v>0.60056258790436001</v>
      </c>
      <c r="O4" s="229">
        <f>K4/I4</f>
        <v>0.60475161987041037</v>
      </c>
    </row>
    <row r="5" spans="1:15" x14ac:dyDescent="0.25">
      <c r="A5" s="380"/>
      <c r="B5" s="220" t="s">
        <v>118</v>
      </c>
      <c r="C5" s="227">
        <v>70</v>
      </c>
      <c r="D5" s="227">
        <v>126</v>
      </c>
      <c r="E5" s="227">
        <v>93</v>
      </c>
      <c r="F5" s="228">
        <v>126</v>
      </c>
      <c r="G5" s="228">
        <v>93</v>
      </c>
      <c r="H5" s="228">
        <v>118</v>
      </c>
      <c r="I5" s="228">
        <v>88</v>
      </c>
      <c r="J5" s="228">
        <v>70</v>
      </c>
      <c r="K5" s="228">
        <v>48</v>
      </c>
      <c r="L5" s="229">
        <f t="shared" ref="L5:L24" si="0">D5/C5</f>
        <v>1.8</v>
      </c>
      <c r="M5" s="229">
        <f>E5/C5</f>
        <v>1.3285714285714285</v>
      </c>
      <c r="N5" s="229">
        <f t="shared" ref="N5:O24" si="1">J5/H5</f>
        <v>0.59322033898305082</v>
      </c>
      <c r="O5" s="229">
        <f t="shared" si="1"/>
        <v>0.54545454545454541</v>
      </c>
    </row>
    <row r="6" spans="1:15" x14ac:dyDescent="0.25">
      <c r="A6" s="380"/>
      <c r="B6" s="220" t="s">
        <v>122</v>
      </c>
      <c r="C6" s="230">
        <f>SUM(C4:C5)</f>
        <v>510</v>
      </c>
      <c r="D6" s="230">
        <f>SUM(D4:D5)</f>
        <v>991</v>
      </c>
      <c r="E6" s="230">
        <f>SUM(E4:E5)</f>
        <v>646</v>
      </c>
      <c r="F6" s="230">
        <f t="shared" ref="F6:K6" si="2">SUM(F4:F5)</f>
        <v>991</v>
      </c>
      <c r="G6" s="230">
        <f t="shared" si="2"/>
        <v>646</v>
      </c>
      <c r="H6" s="230">
        <f t="shared" si="2"/>
        <v>829</v>
      </c>
      <c r="I6" s="230">
        <f t="shared" si="2"/>
        <v>551</v>
      </c>
      <c r="J6" s="230">
        <f t="shared" si="2"/>
        <v>497</v>
      </c>
      <c r="K6" s="230">
        <f t="shared" si="2"/>
        <v>328</v>
      </c>
      <c r="L6" s="231">
        <f t="shared" si="0"/>
        <v>1.9431372549019608</v>
      </c>
      <c r="M6" s="231">
        <f>E6/C6</f>
        <v>1.2666666666666666</v>
      </c>
      <c r="N6" s="231">
        <f t="shared" si="1"/>
        <v>0.59951749095295537</v>
      </c>
      <c r="O6" s="231">
        <f t="shared" si="1"/>
        <v>0.59528130671506352</v>
      </c>
    </row>
    <row r="7" spans="1:15" x14ac:dyDescent="0.25">
      <c r="A7" s="379" t="s">
        <v>29</v>
      </c>
      <c r="B7" s="220" t="s">
        <v>117</v>
      </c>
      <c r="C7" s="227">
        <v>573</v>
      </c>
      <c r="D7" s="227">
        <v>879</v>
      </c>
      <c r="E7" s="227">
        <v>510</v>
      </c>
      <c r="F7" s="228">
        <v>879</v>
      </c>
      <c r="G7" s="228">
        <v>510</v>
      </c>
      <c r="H7" s="228">
        <v>721</v>
      </c>
      <c r="I7" s="228">
        <v>407</v>
      </c>
      <c r="J7" s="228">
        <v>415</v>
      </c>
      <c r="K7" s="228">
        <v>224</v>
      </c>
      <c r="L7" s="229">
        <f t="shared" si="0"/>
        <v>1.5340314136125655</v>
      </c>
      <c r="M7" s="229">
        <f t="shared" ref="M7:M24" si="3">E7/C7</f>
        <v>0.89005235602094246</v>
      </c>
      <c r="N7" s="229">
        <f t="shared" si="1"/>
        <v>0.57558945908460468</v>
      </c>
      <c r="O7" s="229">
        <f t="shared" si="1"/>
        <v>0.55036855036855037</v>
      </c>
    </row>
    <row r="8" spans="1:15" x14ac:dyDescent="0.25">
      <c r="A8" s="379"/>
      <c r="B8" s="220" t="s">
        <v>118</v>
      </c>
      <c r="C8" s="227">
        <v>60</v>
      </c>
      <c r="D8" s="227">
        <v>103</v>
      </c>
      <c r="E8" s="227">
        <v>45</v>
      </c>
      <c r="F8" s="228">
        <v>103</v>
      </c>
      <c r="G8" s="228">
        <v>45</v>
      </c>
      <c r="H8" s="228">
        <v>97</v>
      </c>
      <c r="I8" s="228">
        <v>40</v>
      </c>
      <c r="J8" s="228">
        <v>59</v>
      </c>
      <c r="K8" s="228">
        <v>24</v>
      </c>
      <c r="L8" s="229">
        <f t="shared" si="0"/>
        <v>1.7166666666666666</v>
      </c>
      <c r="M8" s="229">
        <f t="shared" si="3"/>
        <v>0.75</v>
      </c>
      <c r="N8" s="229">
        <f t="shared" si="1"/>
        <v>0.60824742268041232</v>
      </c>
      <c r="O8" s="229">
        <f t="shared" si="1"/>
        <v>0.6</v>
      </c>
    </row>
    <row r="9" spans="1:15" x14ac:dyDescent="0.25">
      <c r="A9" s="379"/>
      <c r="B9" s="220" t="s">
        <v>122</v>
      </c>
      <c r="C9" s="230">
        <f>SUM(C7:C8)</f>
        <v>633</v>
      </c>
      <c r="D9" s="230">
        <f>SUM(D7:D8)</f>
        <v>982</v>
      </c>
      <c r="E9" s="230">
        <f t="shared" ref="E9:K9" si="4">SUM(E7:E8)</f>
        <v>555</v>
      </c>
      <c r="F9" s="230">
        <f t="shared" si="4"/>
        <v>982</v>
      </c>
      <c r="G9" s="230">
        <f t="shared" si="4"/>
        <v>555</v>
      </c>
      <c r="H9" s="230">
        <f t="shared" si="4"/>
        <v>818</v>
      </c>
      <c r="I9" s="230">
        <f t="shared" si="4"/>
        <v>447</v>
      </c>
      <c r="J9" s="230">
        <f t="shared" si="4"/>
        <v>474</v>
      </c>
      <c r="K9" s="230">
        <f t="shared" si="4"/>
        <v>248</v>
      </c>
      <c r="L9" s="231">
        <f t="shared" si="0"/>
        <v>1.5513428120063191</v>
      </c>
      <c r="M9" s="231">
        <f t="shared" si="3"/>
        <v>0.87677725118483407</v>
      </c>
      <c r="N9" s="231">
        <f t="shared" si="1"/>
        <v>0.5794621026894865</v>
      </c>
      <c r="O9" s="231">
        <f t="shared" si="1"/>
        <v>0.55480984340044748</v>
      </c>
    </row>
    <row r="10" spans="1:15" x14ac:dyDescent="0.25">
      <c r="A10" s="380" t="s">
        <v>30</v>
      </c>
      <c r="B10" s="220" t="s">
        <v>117</v>
      </c>
      <c r="C10" s="227">
        <v>130</v>
      </c>
      <c r="D10" s="103">
        <v>345</v>
      </c>
      <c r="E10" s="103">
        <v>195</v>
      </c>
      <c r="F10" s="222">
        <v>345</v>
      </c>
      <c r="G10" s="222">
        <v>195</v>
      </c>
      <c r="H10" s="222">
        <v>345</v>
      </c>
      <c r="I10" s="222">
        <v>195</v>
      </c>
      <c r="J10" s="222">
        <v>167</v>
      </c>
      <c r="K10" s="222">
        <v>91</v>
      </c>
      <c r="L10" s="229">
        <f t="shared" si="0"/>
        <v>2.6538461538461537</v>
      </c>
      <c r="M10" s="229">
        <f t="shared" si="3"/>
        <v>1.5</v>
      </c>
      <c r="N10" s="229">
        <f t="shared" si="1"/>
        <v>0.48405797101449277</v>
      </c>
      <c r="O10" s="229">
        <f t="shared" si="1"/>
        <v>0.46666666666666667</v>
      </c>
    </row>
    <row r="11" spans="1:15" x14ac:dyDescent="0.25">
      <c r="A11" s="380"/>
      <c r="B11" s="220" t="s">
        <v>118</v>
      </c>
      <c r="C11" s="227">
        <v>20</v>
      </c>
      <c r="D11" s="103">
        <v>34</v>
      </c>
      <c r="E11" s="103">
        <v>20</v>
      </c>
      <c r="F11" s="222">
        <v>34</v>
      </c>
      <c r="G11" s="222">
        <v>20</v>
      </c>
      <c r="H11" s="222">
        <v>34</v>
      </c>
      <c r="I11" s="222">
        <v>20</v>
      </c>
      <c r="J11" s="222">
        <v>15</v>
      </c>
      <c r="K11" s="222">
        <v>9</v>
      </c>
      <c r="L11" s="229">
        <f t="shared" si="0"/>
        <v>1.7</v>
      </c>
      <c r="M11" s="229">
        <f t="shared" si="3"/>
        <v>1</v>
      </c>
      <c r="N11" s="229">
        <f t="shared" si="1"/>
        <v>0.44117647058823528</v>
      </c>
      <c r="O11" s="229">
        <f t="shared" si="1"/>
        <v>0.45</v>
      </c>
    </row>
    <row r="12" spans="1:15" x14ac:dyDescent="0.25">
      <c r="A12" s="380"/>
      <c r="B12" s="220" t="s">
        <v>122</v>
      </c>
      <c r="C12" s="230">
        <f>SUM(C10:C11)</f>
        <v>150</v>
      </c>
      <c r="D12" s="230">
        <f>SUM(D10:D11)</f>
        <v>379</v>
      </c>
      <c r="E12" s="230">
        <f t="shared" ref="E12:K12" si="5">SUM(E10:E11)</f>
        <v>215</v>
      </c>
      <c r="F12" s="230">
        <f t="shared" si="5"/>
        <v>379</v>
      </c>
      <c r="G12" s="230">
        <f t="shared" si="5"/>
        <v>215</v>
      </c>
      <c r="H12" s="230">
        <f t="shared" si="5"/>
        <v>379</v>
      </c>
      <c r="I12" s="230">
        <f t="shared" si="5"/>
        <v>215</v>
      </c>
      <c r="J12" s="230">
        <f t="shared" si="5"/>
        <v>182</v>
      </c>
      <c r="K12" s="230">
        <f t="shared" si="5"/>
        <v>100</v>
      </c>
      <c r="L12" s="231">
        <f t="shared" si="0"/>
        <v>2.5266666666666668</v>
      </c>
      <c r="M12" s="231">
        <f t="shared" si="3"/>
        <v>1.4333333333333333</v>
      </c>
      <c r="N12" s="231">
        <f t="shared" si="1"/>
        <v>0.48021108179419525</v>
      </c>
      <c r="O12" s="231">
        <f t="shared" si="1"/>
        <v>0.46511627906976744</v>
      </c>
    </row>
    <row r="13" spans="1:15" x14ac:dyDescent="0.25">
      <c r="A13" s="379" t="s">
        <v>31</v>
      </c>
      <c r="B13" s="220" t="s">
        <v>117</v>
      </c>
      <c r="C13" s="227">
        <v>500</v>
      </c>
      <c r="D13" s="232">
        <v>452</v>
      </c>
      <c r="E13" s="232">
        <v>288</v>
      </c>
      <c r="F13" s="228">
        <v>452</v>
      </c>
      <c r="G13" s="228">
        <v>288</v>
      </c>
      <c r="H13" s="228">
        <v>313</v>
      </c>
      <c r="I13" s="228">
        <v>195</v>
      </c>
      <c r="J13" s="228">
        <v>216</v>
      </c>
      <c r="K13" s="228">
        <v>128</v>
      </c>
      <c r="L13" s="229">
        <f>D13/C13</f>
        <v>0.90400000000000003</v>
      </c>
      <c r="M13" s="229">
        <f>E13/C13</f>
        <v>0.57599999999999996</v>
      </c>
      <c r="N13" s="229">
        <f>J13/H13</f>
        <v>0.69009584664536738</v>
      </c>
      <c r="O13" s="229">
        <f>K13/I13</f>
        <v>0.65641025641025641</v>
      </c>
    </row>
    <row r="14" spans="1:15" x14ac:dyDescent="0.25">
      <c r="A14" s="379"/>
      <c r="B14" s="220" t="s">
        <v>118</v>
      </c>
      <c r="C14" s="227">
        <v>80</v>
      </c>
      <c r="D14" s="232">
        <v>21</v>
      </c>
      <c r="E14" s="232">
        <v>6</v>
      </c>
      <c r="F14" s="228">
        <v>21</v>
      </c>
      <c r="G14" s="228">
        <v>6</v>
      </c>
      <c r="H14" s="228">
        <v>14</v>
      </c>
      <c r="I14" s="228">
        <v>4</v>
      </c>
      <c r="J14" s="228">
        <v>10</v>
      </c>
      <c r="K14" s="228">
        <v>3</v>
      </c>
      <c r="L14" s="229">
        <f>D14/C14</f>
        <v>0.26250000000000001</v>
      </c>
      <c r="M14" s="229">
        <f>E14/C14</f>
        <v>7.4999999999999997E-2</v>
      </c>
      <c r="N14" s="229">
        <f>J14/H14</f>
        <v>0.7142857142857143</v>
      </c>
      <c r="O14" s="229">
        <f>K14/I14</f>
        <v>0.75</v>
      </c>
    </row>
    <row r="15" spans="1:15" x14ac:dyDescent="0.25">
      <c r="A15" s="379"/>
      <c r="B15" s="220" t="s">
        <v>122</v>
      </c>
      <c r="C15" s="230">
        <f t="shared" ref="C15:K15" si="6">SUM(C13:C14)</f>
        <v>580</v>
      </c>
      <c r="D15" s="230">
        <f t="shared" si="6"/>
        <v>473</v>
      </c>
      <c r="E15" s="230">
        <f t="shared" si="6"/>
        <v>294</v>
      </c>
      <c r="F15" s="230">
        <f t="shared" si="6"/>
        <v>473</v>
      </c>
      <c r="G15" s="230">
        <f t="shared" si="6"/>
        <v>294</v>
      </c>
      <c r="H15" s="230">
        <f t="shared" si="6"/>
        <v>327</v>
      </c>
      <c r="I15" s="230">
        <f t="shared" si="6"/>
        <v>199</v>
      </c>
      <c r="J15" s="230">
        <f t="shared" si="6"/>
        <v>226</v>
      </c>
      <c r="K15" s="230">
        <f t="shared" si="6"/>
        <v>131</v>
      </c>
      <c r="L15" s="231">
        <f t="shared" si="0"/>
        <v>0.81551724137931036</v>
      </c>
      <c r="M15" s="231">
        <f t="shared" si="3"/>
        <v>0.50689655172413794</v>
      </c>
      <c r="N15" s="231">
        <f t="shared" si="1"/>
        <v>0.69113149847094801</v>
      </c>
      <c r="O15" s="231">
        <f t="shared" si="1"/>
        <v>0.65829145728643212</v>
      </c>
    </row>
    <row r="16" spans="1:15" x14ac:dyDescent="0.25">
      <c r="A16" s="380" t="s">
        <v>32</v>
      </c>
      <c r="B16" s="220" t="s">
        <v>117</v>
      </c>
      <c r="C16" s="227">
        <v>237</v>
      </c>
      <c r="D16" s="232">
        <v>651</v>
      </c>
      <c r="E16" s="232">
        <v>577</v>
      </c>
      <c r="F16" s="228">
        <v>602</v>
      </c>
      <c r="G16" s="228">
        <v>537</v>
      </c>
      <c r="H16" s="228">
        <v>354</v>
      </c>
      <c r="I16" s="228">
        <v>305</v>
      </c>
      <c r="J16" s="228">
        <v>181</v>
      </c>
      <c r="K16" s="228">
        <v>151</v>
      </c>
      <c r="L16" s="229">
        <f t="shared" si="0"/>
        <v>2.7468354430379747</v>
      </c>
      <c r="M16" s="229">
        <f t="shared" si="3"/>
        <v>2.4345991561181433</v>
      </c>
      <c r="N16" s="229">
        <f t="shared" si="1"/>
        <v>0.51129943502824859</v>
      </c>
      <c r="O16" s="229">
        <f t="shared" si="1"/>
        <v>0.49508196721311476</v>
      </c>
    </row>
    <row r="17" spans="1:15" x14ac:dyDescent="0.25">
      <c r="A17" s="380"/>
      <c r="B17" s="220" t="s">
        <v>118</v>
      </c>
      <c r="C17" s="227">
        <v>60</v>
      </c>
      <c r="D17" s="227">
        <v>143</v>
      </c>
      <c r="E17" s="227">
        <v>138</v>
      </c>
      <c r="F17" s="228">
        <v>143</v>
      </c>
      <c r="G17" s="228">
        <v>138</v>
      </c>
      <c r="H17" s="228">
        <v>89</v>
      </c>
      <c r="I17" s="228">
        <v>84</v>
      </c>
      <c r="J17" s="228">
        <v>56</v>
      </c>
      <c r="K17" s="228">
        <v>54</v>
      </c>
      <c r="L17" s="229">
        <f t="shared" si="0"/>
        <v>2.3833333333333333</v>
      </c>
      <c r="M17" s="229">
        <f t="shared" si="3"/>
        <v>2.2999999999999998</v>
      </c>
      <c r="N17" s="229">
        <f t="shared" si="1"/>
        <v>0.6292134831460674</v>
      </c>
      <c r="O17" s="229">
        <f t="shared" si="1"/>
        <v>0.6428571428571429</v>
      </c>
    </row>
    <row r="18" spans="1:15" x14ac:dyDescent="0.25">
      <c r="A18" s="380"/>
      <c r="B18" s="220" t="s">
        <v>122</v>
      </c>
      <c r="C18" s="230">
        <f>SUM(C16:C17)</f>
        <v>297</v>
      </c>
      <c r="D18" s="230">
        <f>SUM(D16:D17)</f>
        <v>794</v>
      </c>
      <c r="E18" s="230">
        <f t="shared" ref="E18:K18" si="7">SUM(E16:E17)</f>
        <v>715</v>
      </c>
      <c r="F18" s="230">
        <f t="shared" si="7"/>
        <v>745</v>
      </c>
      <c r="G18" s="230">
        <f t="shared" si="7"/>
        <v>675</v>
      </c>
      <c r="H18" s="230">
        <f t="shared" si="7"/>
        <v>443</v>
      </c>
      <c r="I18" s="230">
        <f t="shared" si="7"/>
        <v>389</v>
      </c>
      <c r="J18" s="230">
        <f t="shared" si="7"/>
        <v>237</v>
      </c>
      <c r="K18" s="230">
        <f t="shared" si="7"/>
        <v>205</v>
      </c>
      <c r="L18" s="231">
        <f t="shared" si="0"/>
        <v>2.6734006734006734</v>
      </c>
      <c r="M18" s="231">
        <f t="shared" si="3"/>
        <v>2.4074074074074074</v>
      </c>
      <c r="N18" s="231">
        <f t="shared" si="1"/>
        <v>0.53498871331828446</v>
      </c>
      <c r="O18" s="231">
        <f t="shared" si="1"/>
        <v>0.52699228791773778</v>
      </c>
    </row>
    <row r="19" spans="1:15" x14ac:dyDescent="0.25">
      <c r="A19" s="379" t="s">
        <v>33</v>
      </c>
      <c r="B19" s="220" t="s">
        <v>117</v>
      </c>
      <c r="C19" s="227">
        <v>200</v>
      </c>
      <c r="D19" s="227">
        <v>443</v>
      </c>
      <c r="E19" s="227">
        <v>276</v>
      </c>
      <c r="F19" s="228">
        <v>443</v>
      </c>
      <c r="G19" s="228">
        <v>276</v>
      </c>
      <c r="H19" s="228">
        <v>327</v>
      </c>
      <c r="I19" s="228">
        <v>196</v>
      </c>
      <c r="J19" s="228">
        <v>211</v>
      </c>
      <c r="K19" s="228">
        <v>129</v>
      </c>
      <c r="L19" s="229">
        <f t="shared" si="0"/>
        <v>2.2149999999999999</v>
      </c>
      <c r="M19" s="229">
        <f t="shared" si="3"/>
        <v>1.38</v>
      </c>
      <c r="N19" s="229">
        <f t="shared" si="1"/>
        <v>0.64525993883792054</v>
      </c>
      <c r="O19" s="229">
        <f t="shared" si="1"/>
        <v>0.65816326530612246</v>
      </c>
    </row>
    <row r="20" spans="1:15" x14ac:dyDescent="0.25">
      <c r="A20" s="379"/>
      <c r="B20" s="220" t="s">
        <v>118</v>
      </c>
      <c r="C20" s="227">
        <v>100</v>
      </c>
      <c r="D20" s="227">
        <v>136</v>
      </c>
      <c r="E20" s="227">
        <v>82</v>
      </c>
      <c r="F20" s="228">
        <v>136</v>
      </c>
      <c r="G20" s="228">
        <v>82</v>
      </c>
      <c r="H20" s="228">
        <v>136</v>
      </c>
      <c r="I20" s="228">
        <v>82</v>
      </c>
      <c r="J20" s="228">
        <v>82</v>
      </c>
      <c r="K20" s="228">
        <v>52</v>
      </c>
      <c r="L20" s="229">
        <f t="shared" si="0"/>
        <v>1.36</v>
      </c>
      <c r="M20" s="229">
        <f t="shared" si="3"/>
        <v>0.82</v>
      </c>
      <c r="N20" s="229">
        <f t="shared" si="1"/>
        <v>0.6029411764705882</v>
      </c>
      <c r="O20" s="229">
        <f t="shared" si="1"/>
        <v>0.63414634146341464</v>
      </c>
    </row>
    <row r="21" spans="1:15" x14ac:dyDescent="0.25">
      <c r="A21" s="379"/>
      <c r="B21" s="220" t="s">
        <v>122</v>
      </c>
      <c r="C21" s="230">
        <f>SUM(C19:C20)</f>
        <v>300</v>
      </c>
      <c r="D21" s="230">
        <f>SUM(D19:D20)</f>
        <v>579</v>
      </c>
      <c r="E21" s="230">
        <f t="shared" ref="E21:K21" si="8">SUM(E19:E20)</f>
        <v>358</v>
      </c>
      <c r="F21" s="230">
        <f t="shared" si="8"/>
        <v>579</v>
      </c>
      <c r="G21" s="230">
        <f t="shared" si="8"/>
        <v>358</v>
      </c>
      <c r="H21" s="230">
        <f t="shared" si="8"/>
        <v>463</v>
      </c>
      <c r="I21" s="230">
        <f t="shared" si="8"/>
        <v>278</v>
      </c>
      <c r="J21" s="230">
        <f t="shared" si="8"/>
        <v>293</v>
      </c>
      <c r="K21" s="230">
        <f t="shared" si="8"/>
        <v>181</v>
      </c>
      <c r="L21" s="231">
        <f t="shared" si="0"/>
        <v>1.93</v>
      </c>
      <c r="M21" s="231">
        <f t="shared" si="3"/>
        <v>1.1933333333333334</v>
      </c>
      <c r="N21" s="231">
        <f t="shared" si="1"/>
        <v>0.63282937365010794</v>
      </c>
      <c r="O21" s="231">
        <f t="shared" si="1"/>
        <v>0.65107913669064743</v>
      </c>
    </row>
    <row r="22" spans="1:15" ht="29.25" customHeight="1" x14ac:dyDescent="0.25">
      <c r="A22" s="387" t="s">
        <v>119</v>
      </c>
      <c r="B22" s="388"/>
      <c r="C22" s="233">
        <f t="shared" ref="C22:K24" si="9">C4+C7+C10+C13+C16+C19</f>
        <v>2080</v>
      </c>
      <c r="D22" s="233">
        <f t="shared" si="9"/>
        <v>3635</v>
      </c>
      <c r="E22" s="233">
        <f t="shared" si="9"/>
        <v>2399</v>
      </c>
      <c r="F22" s="233">
        <f t="shared" si="9"/>
        <v>3586</v>
      </c>
      <c r="G22" s="233">
        <f t="shared" si="9"/>
        <v>2359</v>
      </c>
      <c r="H22" s="233">
        <f t="shared" si="9"/>
        <v>2771</v>
      </c>
      <c r="I22" s="233">
        <f t="shared" si="9"/>
        <v>1761</v>
      </c>
      <c r="J22" s="233">
        <f t="shared" si="9"/>
        <v>1617</v>
      </c>
      <c r="K22" s="233">
        <f t="shared" si="9"/>
        <v>1003</v>
      </c>
      <c r="L22" s="234">
        <f t="shared" si="0"/>
        <v>1.7475961538461537</v>
      </c>
      <c r="M22" s="234">
        <f t="shared" si="3"/>
        <v>1.1533653846153846</v>
      </c>
      <c r="N22" s="234">
        <f t="shared" si="1"/>
        <v>0.58354384698664741</v>
      </c>
      <c r="O22" s="234">
        <f t="shared" si="1"/>
        <v>0.56956274843838728</v>
      </c>
    </row>
    <row r="23" spans="1:15" ht="30" customHeight="1" x14ac:dyDescent="0.25">
      <c r="A23" s="387" t="s">
        <v>120</v>
      </c>
      <c r="B23" s="388"/>
      <c r="C23" s="233">
        <f t="shared" si="9"/>
        <v>390</v>
      </c>
      <c r="D23" s="233">
        <f t="shared" si="9"/>
        <v>563</v>
      </c>
      <c r="E23" s="233">
        <f t="shared" si="9"/>
        <v>384</v>
      </c>
      <c r="F23" s="233">
        <f t="shared" si="9"/>
        <v>563</v>
      </c>
      <c r="G23" s="233">
        <f t="shared" si="9"/>
        <v>384</v>
      </c>
      <c r="H23" s="233">
        <f t="shared" si="9"/>
        <v>488</v>
      </c>
      <c r="I23" s="233">
        <f t="shared" si="9"/>
        <v>318</v>
      </c>
      <c r="J23" s="233">
        <f t="shared" si="9"/>
        <v>292</v>
      </c>
      <c r="K23" s="233">
        <f t="shared" si="9"/>
        <v>190</v>
      </c>
      <c r="L23" s="234">
        <f t="shared" si="0"/>
        <v>1.4435897435897436</v>
      </c>
      <c r="M23" s="234">
        <f t="shared" si="3"/>
        <v>0.98461538461538467</v>
      </c>
      <c r="N23" s="234">
        <f t="shared" si="1"/>
        <v>0.59836065573770492</v>
      </c>
      <c r="O23" s="234">
        <f t="shared" si="1"/>
        <v>0.59748427672955973</v>
      </c>
    </row>
    <row r="24" spans="1:15" ht="15" customHeight="1" x14ac:dyDescent="0.25">
      <c r="A24" s="387" t="s">
        <v>121</v>
      </c>
      <c r="B24" s="388"/>
      <c r="C24" s="233">
        <f>C6+C9+C12+C15+C18+C21</f>
        <v>2470</v>
      </c>
      <c r="D24" s="233">
        <f t="shared" si="9"/>
        <v>4198</v>
      </c>
      <c r="E24" s="233">
        <f t="shared" si="9"/>
        <v>2783</v>
      </c>
      <c r="F24" s="233">
        <f t="shared" si="9"/>
        <v>4149</v>
      </c>
      <c r="G24" s="233">
        <f t="shared" si="9"/>
        <v>2743</v>
      </c>
      <c r="H24" s="233">
        <f t="shared" si="9"/>
        <v>3259</v>
      </c>
      <c r="I24" s="233">
        <f t="shared" si="9"/>
        <v>2079</v>
      </c>
      <c r="J24" s="233">
        <f t="shared" si="9"/>
        <v>1909</v>
      </c>
      <c r="K24" s="233">
        <f t="shared" si="9"/>
        <v>1193</v>
      </c>
      <c r="L24" s="234">
        <f t="shared" si="0"/>
        <v>1.6995951417004049</v>
      </c>
      <c r="M24" s="234">
        <f t="shared" si="3"/>
        <v>1.1267206477732794</v>
      </c>
      <c r="N24" s="234">
        <f t="shared" si="1"/>
        <v>0.58576250383553241</v>
      </c>
      <c r="O24" s="234">
        <f t="shared" si="1"/>
        <v>0.57383357383357381</v>
      </c>
    </row>
    <row r="25" spans="1:15" x14ac:dyDescent="0.25">
      <c r="A25" s="40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2"/>
      <c r="M25" s="42"/>
      <c r="N25" s="42"/>
      <c r="O25" s="42"/>
    </row>
    <row r="26" spans="1:15" x14ac:dyDescent="0.25">
      <c r="A26" s="40"/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42"/>
      <c r="N26" s="42"/>
      <c r="O26" s="42"/>
    </row>
    <row r="29" spans="1:15" ht="93" customHeight="1" x14ac:dyDescent="0.25"/>
    <row r="44" spans="1:15" ht="15.75" x14ac:dyDescent="0.25">
      <c r="A44" s="3" t="s">
        <v>592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5" ht="15.75" x14ac:dyDescent="0.25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5" ht="94.5" customHeight="1" x14ac:dyDescent="0.25">
      <c r="A46" s="218" t="s">
        <v>21</v>
      </c>
      <c r="B46" s="218" t="s">
        <v>125</v>
      </c>
      <c r="C46" s="218" t="s">
        <v>126</v>
      </c>
      <c r="D46" s="218" t="s">
        <v>123</v>
      </c>
      <c r="E46" s="218" t="s">
        <v>168</v>
      </c>
      <c r="F46" s="219" t="s">
        <v>127</v>
      </c>
      <c r="G46" s="218" t="s">
        <v>168</v>
      </c>
      <c r="H46" s="219" t="s">
        <v>124</v>
      </c>
      <c r="I46" s="218" t="s">
        <v>168</v>
      </c>
      <c r="J46" s="219" t="s">
        <v>128</v>
      </c>
      <c r="K46" s="218" t="s">
        <v>168</v>
      </c>
      <c r="L46" s="219" t="s">
        <v>169</v>
      </c>
      <c r="M46" s="219" t="s">
        <v>170</v>
      </c>
      <c r="N46" s="219" t="s">
        <v>171</v>
      </c>
      <c r="O46" s="219" t="s">
        <v>170</v>
      </c>
    </row>
    <row r="47" spans="1:15" x14ac:dyDescent="0.25">
      <c r="A47" s="381" t="s">
        <v>28</v>
      </c>
      <c r="B47" s="220" t="s">
        <v>117</v>
      </c>
      <c r="C47" s="221">
        <v>340</v>
      </c>
      <c r="D47" s="221">
        <v>271</v>
      </c>
      <c r="E47" s="221">
        <v>192</v>
      </c>
      <c r="F47" s="222">
        <v>271</v>
      </c>
      <c r="G47" s="222">
        <v>192</v>
      </c>
      <c r="H47" s="222">
        <v>243</v>
      </c>
      <c r="I47" s="222">
        <v>174</v>
      </c>
      <c r="J47" s="222">
        <v>211</v>
      </c>
      <c r="K47" s="222">
        <v>152</v>
      </c>
      <c r="L47" s="223">
        <f>D47/C47</f>
        <v>0.79705882352941182</v>
      </c>
      <c r="M47" s="223">
        <f>E47/C47</f>
        <v>0.56470588235294117</v>
      </c>
      <c r="N47" s="223">
        <f>J47/H47</f>
        <v>0.86831275720164613</v>
      </c>
      <c r="O47" s="223">
        <f>K47/I47</f>
        <v>0.87356321839080464</v>
      </c>
    </row>
    <row r="48" spans="1:15" x14ac:dyDescent="0.25">
      <c r="A48" s="382"/>
      <c r="B48" s="220" t="s">
        <v>118</v>
      </c>
      <c r="C48" s="221">
        <v>50</v>
      </c>
      <c r="D48" s="221">
        <v>60</v>
      </c>
      <c r="E48" s="221">
        <v>35</v>
      </c>
      <c r="F48" s="222">
        <v>60</v>
      </c>
      <c r="G48" s="222">
        <v>35</v>
      </c>
      <c r="H48" s="222">
        <v>57</v>
      </c>
      <c r="I48" s="222">
        <v>34</v>
      </c>
      <c r="J48" s="222">
        <v>49</v>
      </c>
      <c r="K48" s="222">
        <v>33</v>
      </c>
      <c r="L48" s="223">
        <f t="shared" ref="L48:L67" si="10">D48/C48</f>
        <v>1.2</v>
      </c>
      <c r="M48" s="223">
        <f>E48/C48</f>
        <v>0.7</v>
      </c>
      <c r="N48" s="223">
        <f t="shared" ref="N48:O67" si="11">J48/H48</f>
        <v>0.85964912280701755</v>
      </c>
      <c r="O48" s="223">
        <f t="shared" si="11"/>
        <v>0.97058823529411764</v>
      </c>
    </row>
    <row r="49" spans="1:15" x14ac:dyDescent="0.25">
      <c r="A49" s="383"/>
      <c r="B49" s="220" t="s">
        <v>122</v>
      </c>
      <c r="C49" s="224">
        <f>SUM(C47:C48)</f>
        <v>390</v>
      </c>
      <c r="D49" s="224">
        <f>SUM(D47:D48)</f>
        <v>331</v>
      </c>
      <c r="E49" s="224">
        <f t="shared" ref="E49:K49" si="12">SUM(E47:E48)</f>
        <v>227</v>
      </c>
      <c r="F49" s="224">
        <f t="shared" si="12"/>
        <v>331</v>
      </c>
      <c r="G49" s="224">
        <f t="shared" si="12"/>
        <v>227</v>
      </c>
      <c r="H49" s="224">
        <f t="shared" si="12"/>
        <v>300</v>
      </c>
      <c r="I49" s="224">
        <f t="shared" si="12"/>
        <v>208</v>
      </c>
      <c r="J49" s="224">
        <f t="shared" si="12"/>
        <v>260</v>
      </c>
      <c r="K49" s="224">
        <f t="shared" si="12"/>
        <v>185</v>
      </c>
      <c r="L49" s="225">
        <f t="shared" si="10"/>
        <v>0.8487179487179487</v>
      </c>
      <c r="M49" s="225">
        <f>E49/C49</f>
        <v>0.58205128205128209</v>
      </c>
      <c r="N49" s="225">
        <f t="shared" si="11"/>
        <v>0.8666666666666667</v>
      </c>
      <c r="O49" s="225">
        <f t="shared" si="11"/>
        <v>0.88942307692307687</v>
      </c>
    </row>
    <row r="50" spans="1:15" x14ac:dyDescent="0.25">
      <c r="A50" s="384" t="s">
        <v>29</v>
      </c>
      <c r="B50" s="220" t="s">
        <v>117</v>
      </c>
      <c r="C50" s="221">
        <v>205</v>
      </c>
      <c r="D50" s="221">
        <v>184</v>
      </c>
      <c r="E50" s="221">
        <v>120</v>
      </c>
      <c r="F50" s="222">
        <v>184</v>
      </c>
      <c r="G50" s="222">
        <v>120</v>
      </c>
      <c r="H50" s="222">
        <v>151</v>
      </c>
      <c r="I50" s="222">
        <v>101</v>
      </c>
      <c r="J50" s="222">
        <v>134</v>
      </c>
      <c r="K50" s="222">
        <v>89</v>
      </c>
      <c r="L50" s="223">
        <f t="shared" si="10"/>
        <v>0.89756097560975612</v>
      </c>
      <c r="M50" s="223">
        <f t="shared" ref="M50:M67" si="13">E50/C50</f>
        <v>0.58536585365853655</v>
      </c>
      <c r="N50" s="223">
        <f t="shared" si="11"/>
        <v>0.88741721854304634</v>
      </c>
      <c r="O50" s="223">
        <f t="shared" si="11"/>
        <v>0.88118811881188119</v>
      </c>
    </row>
    <row r="51" spans="1:15" x14ac:dyDescent="0.25">
      <c r="A51" s="385"/>
      <c r="B51" s="220" t="s">
        <v>118</v>
      </c>
      <c r="C51" s="221">
        <v>30</v>
      </c>
      <c r="D51" s="221">
        <v>50</v>
      </c>
      <c r="E51" s="221">
        <v>23</v>
      </c>
      <c r="F51" s="222">
        <v>50</v>
      </c>
      <c r="G51" s="222">
        <v>23</v>
      </c>
      <c r="H51" s="222">
        <v>41</v>
      </c>
      <c r="I51" s="222">
        <v>15</v>
      </c>
      <c r="J51" s="222">
        <v>31</v>
      </c>
      <c r="K51" s="222">
        <v>9</v>
      </c>
      <c r="L51" s="223">
        <f t="shared" si="10"/>
        <v>1.6666666666666667</v>
      </c>
      <c r="M51" s="223">
        <f t="shared" si="13"/>
        <v>0.76666666666666672</v>
      </c>
      <c r="N51" s="223">
        <f t="shared" si="11"/>
        <v>0.75609756097560976</v>
      </c>
      <c r="O51" s="223">
        <f t="shared" si="11"/>
        <v>0.6</v>
      </c>
    </row>
    <row r="52" spans="1:15" x14ac:dyDescent="0.25">
      <c r="A52" s="386"/>
      <c r="B52" s="220" t="s">
        <v>122</v>
      </c>
      <c r="C52" s="224">
        <f>SUM(C50:C51)</f>
        <v>235</v>
      </c>
      <c r="D52" s="224">
        <f>SUM(D50:D51)</f>
        <v>234</v>
      </c>
      <c r="E52" s="224">
        <f t="shared" ref="E52:K52" si="14">SUM(E50:E51)</f>
        <v>143</v>
      </c>
      <c r="F52" s="224">
        <f t="shared" si="14"/>
        <v>234</v>
      </c>
      <c r="G52" s="224">
        <f t="shared" si="14"/>
        <v>143</v>
      </c>
      <c r="H52" s="224">
        <f t="shared" si="14"/>
        <v>192</v>
      </c>
      <c r="I52" s="224">
        <f t="shared" si="14"/>
        <v>116</v>
      </c>
      <c r="J52" s="224">
        <f t="shared" si="14"/>
        <v>165</v>
      </c>
      <c r="K52" s="224">
        <f t="shared" si="14"/>
        <v>98</v>
      </c>
      <c r="L52" s="225">
        <f t="shared" si="10"/>
        <v>0.99574468085106382</v>
      </c>
      <c r="M52" s="225">
        <f t="shared" si="13"/>
        <v>0.60851063829787233</v>
      </c>
      <c r="N52" s="225">
        <f t="shared" si="11"/>
        <v>0.859375</v>
      </c>
      <c r="O52" s="225">
        <f t="shared" si="11"/>
        <v>0.84482758620689657</v>
      </c>
    </row>
    <row r="53" spans="1:15" x14ac:dyDescent="0.25">
      <c r="A53" s="381" t="s">
        <v>30</v>
      </c>
      <c r="B53" s="220" t="s">
        <v>117</v>
      </c>
      <c r="C53" s="221">
        <v>170</v>
      </c>
      <c r="D53" s="222">
        <v>132</v>
      </c>
      <c r="E53" s="222">
        <v>64</v>
      </c>
      <c r="F53" s="222">
        <v>132</v>
      </c>
      <c r="G53" s="222">
        <v>64</v>
      </c>
      <c r="H53" s="226">
        <v>132</v>
      </c>
      <c r="I53" s="226">
        <v>64</v>
      </c>
      <c r="J53" s="226">
        <v>85</v>
      </c>
      <c r="K53" s="226">
        <v>51</v>
      </c>
      <c r="L53" s="223">
        <f t="shared" si="10"/>
        <v>0.77647058823529413</v>
      </c>
      <c r="M53" s="223">
        <f t="shared" si="13"/>
        <v>0.37647058823529411</v>
      </c>
      <c r="N53" s="223">
        <f t="shared" si="11"/>
        <v>0.64393939393939392</v>
      </c>
      <c r="O53" s="223">
        <f t="shared" si="11"/>
        <v>0.796875</v>
      </c>
    </row>
    <row r="54" spans="1:15" x14ac:dyDescent="0.25">
      <c r="A54" s="382"/>
      <c r="B54" s="220" t="s">
        <v>118</v>
      </c>
      <c r="C54" s="221">
        <v>30</v>
      </c>
      <c r="D54" s="222">
        <v>10</v>
      </c>
      <c r="E54" s="222">
        <v>7</v>
      </c>
      <c r="F54" s="222">
        <v>10</v>
      </c>
      <c r="G54" s="222">
        <v>7</v>
      </c>
      <c r="H54" s="222">
        <v>10</v>
      </c>
      <c r="I54" s="222">
        <v>7</v>
      </c>
      <c r="J54" s="222">
        <v>7</v>
      </c>
      <c r="K54" s="222">
        <v>5</v>
      </c>
      <c r="L54" s="223">
        <f t="shared" si="10"/>
        <v>0.33333333333333331</v>
      </c>
      <c r="M54" s="223">
        <f t="shared" si="13"/>
        <v>0.23333333333333334</v>
      </c>
      <c r="N54" s="223">
        <f t="shared" si="11"/>
        <v>0.7</v>
      </c>
      <c r="O54" s="223">
        <f t="shared" si="11"/>
        <v>0.7142857142857143</v>
      </c>
    </row>
    <row r="55" spans="1:15" x14ac:dyDescent="0.25">
      <c r="A55" s="383"/>
      <c r="B55" s="220" t="s">
        <v>122</v>
      </c>
      <c r="C55" s="224">
        <f>SUM(C53:C54)</f>
        <v>200</v>
      </c>
      <c r="D55" s="224">
        <f>SUM(D53:D54)</f>
        <v>142</v>
      </c>
      <c r="E55" s="224">
        <f t="shared" ref="E55:K55" si="15">SUM(E53:E54)</f>
        <v>71</v>
      </c>
      <c r="F55" s="224">
        <f t="shared" si="15"/>
        <v>142</v>
      </c>
      <c r="G55" s="224">
        <f t="shared" si="15"/>
        <v>71</v>
      </c>
      <c r="H55" s="224">
        <f t="shared" si="15"/>
        <v>142</v>
      </c>
      <c r="I55" s="224">
        <f t="shared" si="15"/>
        <v>71</v>
      </c>
      <c r="J55" s="224">
        <f t="shared" si="15"/>
        <v>92</v>
      </c>
      <c r="K55" s="224">
        <f t="shared" si="15"/>
        <v>56</v>
      </c>
      <c r="L55" s="225">
        <f t="shared" si="10"/>
        <v>0.71</v>
      </c>
      <c r="M55" s="225">
        <f t="shared" si="13"/>
        <v>0.35499999999999998</v>
      </c>
      <c r="N55" s="225">
        <f t="shared" si="11"/>
        <v>0.647887323943662</v>
      </c>
      <c r="O55" s="225">
        <f t="shared" si="11"/>
        <v>0.78873239436619713</v>
      </c>
    </row>
    <row r="56" spans="1:15" x14ac:dyDescent="0.25">
      <c r="A56" s="384" t="s">
        <v>31</v>
      </c>
      <c r="B56" s="220" t="s">
        <v>117</v>
      </c>
      <c r="C56" s="221">
        <v>185</v>
      </c>
      <c r="D56" s="221">
        <v>77</v>
      </c>
      <c r="E56" s="221">
        <v>46</v>
      </c>
      <c r="F56" s="222">
        <v>77</v>
      </c>
      <c r="G56" s="222">
        <v>46</v>
      </c>
      <c r="H56" s="222">
        <v>63</v>
      </c>
      <c r="I56" s="222">
        <v>37</v>
      </c>
      <c r="J56" s="222">
        <v>54</v>
      </c>
      <c r="K56" s="222">
        <v>30</v>
      </c>
      <c r="L56" s="223">
        <f>D56/C56</f>
        <v>0.41621621621621624</v>
      </c>
      <c r="M56" s="223">
        <f>E56/C56</f>
        <v>0.24864864864864866</v>
      </c>
      <c r="N56" s="223">
        <f>J56/H56</f>
        <v>0.8571428571428571</v>
      </c>
      <c r="O56" s="223">
        <f>K56/I56</f>
        <v>0.81081081081081086</v>
      </c>
    </row>
    <row r="57" spans="1:15" x14ac:dyDescent="0.25">
      <c r="A57" s="385"/>
      <c r="B57" s="220" t="s">
        <v>118</v>
      </c>
      <c r="C57" s="221">
        <v>50</v>
      </c>
      <c r="D57" s="103">
        <v>10</v>
      </c>
      <c r="E57" s="103">
        <v>4</v>
      </c>
      <c r="F57" s="222">
        <v>10</v>
      </c>
      <c r="G57" s="222">
        <v>4</v>
      </c>
      <c r="H57" s="222">
        <v>5</v>
      </c>
      <c r="I57" s="222">
        <v>2</v>
      </c>
      <c r="J57" s="222">
        <v>2</v>
      </c>
      <c r="K57" s="222">
        <v>0</v>
      </c>
      <c r="L57" s="223">
        <f>D57/C57</f>
        <v>0.2</v>
      </c>
      <c r="M57" s="223">
        <f>E57/C57</f>
        <v>0.08</v>
      </c>
      <c r="N57" s="223">
        <f>J57/H57</f>
        <v>0.4</v>
      </c>
      <c r="O57" s="223">
        <f>K57/I57</f>
        <v>0</v>
      </c>
    </row>
    <row r="58" spans="1:15" x14ac:dyDescent="0.25">
      <c r="A58" s="386"/>
      <c r="B58" s="220" t="s">
        <v>122</v>
      </c>
      <c r="C58" s="224">
        <f t="shared" ref="C58:K58" si="16">SUM(C56:C57)</f>
        <v>235</v>
      </c>
      <c r="D58" s="224">
        <f t="shared" si="16"/>
        <v>87</v>
      </c>
      <c r="E58" s="224">
        <f t="shared" si="16"/>
        <v>50</v>
      </c>
      <c r="F58" s="224">
        <f t="shared" si="16"/>
        <v>87</v>
      </c>
      <c r="G58" s="224">
        <f t="shared" si="16"/>
        <v>50</v>
      </c>
      <c r="H58" s="224">
        <f t="shared" si="16"/>
        <v>68</v>
      </c>
      <c r="I58" s="224">
        <f t="shared" si="16"/>
        <v>39</v>
      </c>
      <c r="J58" s="224">
        <f t="shared" si="16"/>
        <v>56</v>
      </c>
      <c r="K58" s="224">
        <f t="shared" si="16"/>
        <v>30</v>
      </c>
      <c r="L58" s="225">
        <f t="shared" si="10"/>
        <v>0.37021276595744679</v>
      </c>
      <c r="M58" s="225">
        <f t="shared" si="13"/>
        <v>0.21276595744680851</v>
      </c>
      <c r="N58" s="225">
        <f t="shared" si="11"/>
        <v>0.82352941176470584</v>
      </c>
      <c r="O58" s="225">
        <f t="shared" si="11"/>
        <v>0.76923076923076927</v>
      </c>
    </row>
    <row r="59" spans="1:15" x14ac:dyDescent="0.25">
      <c r="A59" s="381" t="s">
        <v>32</v>
      </c>
      <c r="B59" s="220" t="s">
        <v>117</v>
      </c>
      <c r="C59" s="221">
        <v>142</v>
      </c>
      <c r="D59" s="222">
        <v>174</v>
      </c>
      <c r="E59" s="222">
        <v>155</v>
      </c>
      <c r="F59" s="222">
        <v>174</v>
      </c>
      <c r="G59" s="222">
        <v>155</v>
      </c>
      <c r="H59" s="226">
        <v>174</v>
      </c>
      <c r="I59" s="226">
        <v>155</v>
      </c>
      <c r="J59" s="226">
        <v>121</v>
      </c>
      <c r="K59" s="226">
        <v>106</v>
      </c>
      <c r="L59" s="223">
        <f t="shared" si="10"/>
        <v>1.2253521126760563</v>
      </c>
      <c r="M59" s="223">
        <f t="shared" si="13"/>
        <v>1.091549295774648</v>
      </c>
      <c r="N59" s="223">
        <f t="shared" si="11"/>
        <v>0.6954022988505747</v>
      </c>
      <c r="O59" s="223">
        <f t="shared" si="11"/>
        <v>0.68387096774193545</v>
      </c>
    </row>
    <row r="60" spans="1:15" x14ac:dyDescent="0.25">
      <c r="A60" s="382"/>
      <c r="B60" s="220" t="s">
        <v>118</v>
      </c>
      <c r="C60" s="221">
        <v>50</v>
      </c>
      <c r="D60" s="222">
        <v>91</v>
      </c>
      <c r="E60" s="222">
        <v>84</v>
      </c>
      <c r="F60" s="222">
        <v>91</v>
      </c>
      <c r="G60" s="222">
        <v>84</v>
      </c>
      <c r="H60" s="222">
        <v>91</v>
      </c>
      <c r="I60" s="222">
        <v>84</v>
      </c>
      <c r="J60" s="222">
        <v>69</v>
      </c>
      <c r="K60" s="222">
        <v>64</v>
      </c>
      <c r="L60" s="223">
        <f t="shared" si="10"/>
        <v>1.82</v>
      </c>
      <c r="M60" s="223">
        <f t="shared" si="13"/>
        <v>1.68</v>
      </c>
      <c r="N60" s="223">
        <f t="shared" si="11"/>
        <v>0.75824175824175821</v>
      </c>
      <c r="O60" s="223">
        <f t="shared" si="11"/>
        <v>0.76190476190476186</v>
      </c>
    </row>
    <row r="61" spans="1:15" x14ac:dyDescent="0.25">
      <c r="A61" s="383"/>
      <c r="B61" s="220" t="s">
        <v>122</v>
      </c>
      <c r="C61" s="224">
        <f>SUM(C59:C60)</f>
        <v>192</v>
      </c>
      <c r="D61" s="224">
        <f>SUM(D59:D60)</f>
        <v>265</v>
      </c>
      <c r="E61" s="224">
        <f t="shared" ref="E61:K61" si="17">SUM(E59:E60)</f>
        <v>239</v>
      </c>
      <c r="F61" s="224">
        <f t="shared" si="17"/>
        <v>265</v>
      </c>
      <c r="G61" s="224">
        <f t="shared" si="17"/>
        <v>239</v>
      </c>
      <c r="H61" s="224">
        <f t="shared" si="17"/>
        <v>265</v>
      </c>
      <c r="I61" s="224">
        <f t="shared" si="17"/>
        <v>239</v>
      </c>
      <c r="J61" s="224">
        <f t="shared" si="17"/>
        <v>190</v>
      </c>
      <c r="K61" s="224">
        <f t="shared" si="17"/>
        <v>170</v>
      </c>
      <c r="L61" s="225">
        <f t="shared" si="10"/>
        <v>1.3802083333333333</v>
      </c>
      <c r="M61" s="225">
        <f t="shared" si="13"/>
        <v>1.2447916666666667</v>
      </c>
      <c r="N61" s="225">
        <f t="shared" si="11"/>
        <v>0.71698113207547165</v>
      </c>
      <c r="O61" s="225">
        <f t="shared" si="11"/>
        <v>0.71129707112970708</v>
      </c>
    </row>
    <row r="62" spans="1:15" x14ac:dyDescent="0.25">
      <c r="A62" s="384" t="s">
        <v>33</v>
      </c>
      <c r="B62" s="220" t="s">
        <v>117</v>
      </c>
      <c r="C62" s="221">
        <v>120</v>
      </c>
      <c r="D62" s="221">
        <v>99</v>
      </c>
      <c r="E62" s="221">
        <v>67</v>
      </c>
      <c r="F62" s="222">
        <v>99</v>
      </c>
      <c r="G62" s="222">
        <v>67</v>
      </c>
      <c r="H62" s="222">
        <v>94</v>
      </c>
      <c r="I62" s="222">
        <v>64</v>
      </c>
      <c r="J62" s="222">
        <v>84</v>
      </c>
      <c r="K62" s="222">
        <v>59</v>
      </c>
      <c r="L62" s="223">
        <f t="shared" si="10"/>
        <v>0.82499999999999996</v>
      </c>
      <c r="M62" s="223">
        <f t="shared" si="13"/>
        <v>0.55833333333333335</v>
      </c>
      <c r="N62" s="223">
        <f t="shared" si="11"/>
        <v>0.8936170212765957</v>
      </c>
      <c r="O62" s="223">
        <f t="shared" si="11"/>
        <v>0.921875</v>
      </c>
    </row>
    <row r="63" spans="1:15" x14ac:dyDescent="0.25">
      <c r="A63" s="385"/>
      <c r="B63" s="220" t="s">
        <v>118</v>
      </c>
      <c r="C63" s="221">
        <v>100</v>
      </c>
      <c r="D63" s="221">
        <v>70</v>
      </c>
      <c r="E63" s="221">
        <v>47</v>
      </c>
      <c r="F63" s="222">
        <v>70</v>
      </c>
      <c r="G63" s="222">
        <v>47</v>
      </c>
      <c r="H63" s="222">
        <v>67</v>
      </c>
      <c r="I63" s="222">
        <v>44</v>
      </c>
      <c r="J63" s="222">
        <v>56</v>
      </c>
      <c r="K63" s="222">
        <v>36</v>
      </c>
      <c r="L63" s="223">
        <f t="shared" si="10"/>
        <v>0.7</v>
      </c>
      <c r="M63" s="223">
        <f t="shared" si="13"/>
        <v>0.47</v>
      </c>
      <c r="N63" s="223">
        <f t="shared" si="11"/>
        <v>0.83582089552238803</v>
      </c>
      <c r="O63" s="223">
        <f t="shared" si="11"/>
        <v>0.81818181818181823</v>
      </c>
    </row>
    <row r="64" spans="1:15" x14ac:dyDescent="0.25">
      <c r="A64" s="386"/>
      <c r="B64" s="220" t="s">
        <v>122</v>
      </c>
      <c r="C64" s="224">
        <f>SUM(C62:C63)</f>
        <v>220</v>
      </c>
      <c r="D64" s="224">
        <f>SUM(D62:D63)</f>
        <v>169</v>
      </c>
      <c r="E64" s="224">
        <f t="shared" ref="E64:K64" si="18">SUM(E62:E63)</f>
        <v>114</v>
      </c>
      <c r="F64" s="224">
        <f t="shared" si="18"/>
        <v>169</v>
      </c>
      <c r="G64" s="224">
        <f t="shared" si="18"/>
        <v>114</v>
      </c>
      <c r="H64" s="224">
        <f t="shared" si="18"/>
        <v>161</v>
      </c>
      <c r="I64" s="224">
        <f t="shared" si="18"/>
        <v>108</v>
      </c>
      <c r="J64" s="224">
        <f t="shared" si="18"/>
        <v>140</v>
      </c>
      <c r="K64" s="224">
        <f t="shared" si="18"/>
        <v>95</v>
      </c>
      <c r="L64" s="225">
        <f t="shared" si="10"/>
        <v>0.76818181818181819</v>
      </c>
      <c r="M64" s="225">
        <f t="shared" si="13"/>
        <v>0.51818181818181819</v>
      </c>
      <c r="N64" s="225">
        <f t="shared" si="11"/>
        <v>0.86956521739130432</v>
      </c>
      <c r="O64" s="225">
        <f t="shared" si="11"/>
        <v>0.87962962962962965</v>
      </c>
    </row>
    <row r="65" spans="1:15" ht="15" customHeight="1" x14ac:dyDescent="0.25">
      <c r="A65" s="387" t="s">
        <v>119</v>
      </c>
      <c r="B65" s="388"/>
      <c r="C65" s="224">
        <f t="shared" ref="C65:K67" si="19">C47+C50+C53+C56+C59+C62</f>
        <v>1162</v>
      </c>
      <c r="D65" s="224">
        <f t="shared" si="19"/>
        <v>937</v>
      </c>
      <c r="E65" s="224">
        <f t="shared" si="19"/>
        <v>644</v>
      </c>
      <c r="F65" s="224">
        <f t="shared" si="19"/>
        <v>937</v>
      </c>
      <c r="G65" s="224">
        <f t="shared" si="19"/>
        <v>644</v>
      </c>
      <c r="H65" s="224">
        <f t="shared" si="19"/>
        <v>857</v>
      </c>
      <c r="I65" s="224">
        <f t="shared" si="19"/>
        <v>595</v>
      </c>
      <c r="J65" s="224">
        <f t="shared" si="19"/>
        <v>689</v>
      </c>
      <c r="K65" s="224">
        <f t="shared" si="19"/>
        <v>487</v>
      </c>
      <c r="L65" s="225">
        <f t="shared" si="10"/>
        <v>0.80636833046471601</v>
      </c>
      <c r="M65" s="225">
        <f t="shared" si="13"/>
        <v>0.55421686746987953</v>
      </c>
      <c r="N65" s="225">
        <f t="shared" si="11"/>
        <v>0.80396732788798131</v>
      </c>
      <c r="O65" s="225">
        <f t="shared" si="11"/>
        <v>0.81848739495798317</v>
      </c>
    </row>
    <row r="66" spans="1:15" ht="15" customHeight="1" x14ac:dyDescent="0.25">
      <c r="A66" s="387" t="s">
        <v>120</v>
      </c>
      <c r="B66" s="388"/>
      <c r="C66" s="224">
        <f t="shared" si="19"/>
        <v>310</v>
      </c>
      <c r="D66" s="224">
        <f t="shared" si="19"/>
        <v>291</v>
      </c>
      <c r="E66" s="224">
        <f t="shared" si="19"/>
        <v>200</v>
      </c>
      <c r="F66" s="224">
        <f t="shared" si="19"/>
        <v>291</v>
      </c>
      <c r="G66" s="224">
        <f t="shared" si="19"/>
        <v>200</v>
      </c>
      <c r="H66" s="224">
        <f t="shared" si="19"/>
        <v>271</v>
      </c>
      <c r="I66" s="224">
        <f t="shared" si="19"/>
        <v>186</v>
      </c>
      <c r="J66" s="224">
        <f t="shared" si="19"/>
        <v>214</v>
      </c>
      <c r="K66" s="224">
        <f t="shared" si="19"/>
        <v>147</v>
      </c>
      <c r="L66" s="225">
        <f t="shared" si="10"/>
        <v>0.93870967741935485</v>
      </c>
      <c r="M66" s="225">
        <f t="shared" si="13"/>
        <v>0.64516129032258063</v>
      </c>
      <c r="N66" s="225">
        <f t="shared" si="11"/>
        <v>0.78966789667896675</v>
      </c>
      <c r="O66" s="225">
        <f t="shared" si="11"/>
        <v>0.79032258064516125</v>
      </c>
    </row>
    <row r="67" spans="1:15" ht="15" customHeight="1" x14ac:dyDescent="0.25">
      <c r="A67" s="387" t="s">
        <v>121</v>
      </c>
      <c r="B67" s="388"/>
      <c r="C67" s="224">
        <f>C49+C52+C55+C58+C61+C64</f>
        <v>1472</v>
      </c>
      <c r="D67" s="224">
        <f t="shared" si="19"/>
        <v>1228</v>
      </c>
      <c r="E67" s="224">
        <f t="shared" si="19"/>
        <v>844</v>
      </c>
      <c r="F67" s="224">
        <f t="shared" si="19"/>
        <v>1228</v>
      </c>
      <c r="G67" s="224">
        <f t="shared" si="19"/>
        <v>844</v>
      </c>
      <c r="H67" s="224">
        <f t="shared" si="19"/>
        <v>1128</v>
      </c>
      <c r="I67" s="224">
        <f t="shared" si="19"/>
        <v>781</v>
      </c>
      <c r="J67" s="224">
        <f t="shared" si="19"/>
        <v>903</v>
      </c>
      <c r="K67" s="224">
        <f t="shared" si="19"/>
        <v>634</v>
      </c>
      <c r="L67" s="225">
        <f t="shared" si="10"/>
        <v>0.83423913043478259</v>
      </c>
      <c r="M67" s="225">
        <f t="shared" si="13"/>
        <v>0.57336956521739135</v>
      </c>
      <c r="N67" s="225">
        <f t="shared" si="11"/>
        <v>0.80053191489361697</v>
      </c>
      <c r="O67" s="225">
        <f t="shared" si="11"/>
        <v>0.81177976952624842</v>
      </c>
    </row>
  </sheetData>
  <mergeCells count="18">
    <mergeCell ref="A59:A61"/>
    <mergeCell ref="A62:A64"/>
    <mergeCell ref="A67:B67"/>
    <mergeCell ref="A66:B66"/>
    <mergeCell ref="A22:B22"/>
    <mergeCell ref="A23:B23"/>
    <mergeCell ref="A24:B24"/>
    <mergeCell ref="A65:B65"/>
    <mergeCell ref="A47:A49"/>
    <mergeCell ref="A50:A52"/>
    <mergeCell ref="A53:A55"/>
    <mergeCell ref="A56:A58"/>
    <mergeCell ref="A19:A21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workbookViewId="0">
      <selection activeCell="Y17" sqref="Y17"/>
    </sheetView>
  </sheetViews>
  <sheetFormatPr defaultRowHeight="15" x14ac:dyDescent="0.25"/>
  <cols>
    <col min="1" max="1" width="8.140625" customWidth="1"/>
    <col min="2" max="3" width="3.7109375" customWidth="1"/>
    <col min="4" max="4" width="5.7109375" customWidth="1"/>
    <col min="5" max="5" width="3.42578125" customWidth="1"/>
    <col min="6" max="6" width="3.28515625" customWidth="1"/>
    <col min="7" max="7" width="5.7109375" customWidth="1"/>
    <col min="8" max="8" width="4" customWidth="1"/>
    <col min="9" max="9" width="3.85546875" customWidth="1"/>
    <col min="10" max="10" width="5.28515625" customWidth="1"/>
    <col min="11" max="11" width="4" customWidth="1"/>
    <col min="12" max="12" width="3.5703125" customWidth="1"/>
    <col min="13" max="13" width="5.5703125" customWidth="1"/>
    <col min="14" max="15" width="3.7109375" customWidth="1"/>
    <col min="16" max="16" width="5.42578125" customWidth="1"/>
    <col min="17" max="17" width="4.140625" customWidth="1"/>
    <col min="18" max="18" width="3.85546875" customWidth="1"/>
    <col min="19" max="19" width="5.28515625" customWidth="1"/>
    <col min="20" max="21" width="3.5703125" customWidth="1"/>
    <col min="22" max="22" width="5.28515625" customWidth="1"/>
    <col min="23" max="23" width="3.5703125" customWidth="1"/>
    <col min="24" max="24" width="4" customWidth="1"/>
    <col min="25" max="25" width="5.28515625" customWidth="1"/>
    <col min="26" max="27" width="4" customWidth="1"/>
    <col min="28" max="28" width="5.42578125" customWidth="1"/>
    <col min="29" max="29" width="4.140625" customWidth="1"/>
    <col min="30" max="30" width="4" customWidth="1"/>
    <col min="31" max="31" width="5.28515625" customWidth="1"/>
    <col min="32" max="32" width="4" customWidth="1"/>
    <col min="33" max="33" width="3.85546875" customWidth="1"/>
    <col min="34" max="34" width="5.7109375" customWidth="1"/>
    <col min="35" max="35" width="4" customWidth="1"/>
    <col min="36" max="36" width="3.7109375" customWidth="1"/>
    <col min="37" max="37" width="5.85546875" customWidth="1"/>
  </cols>
  <sheetData>
    <row r="1" spans="1:40" ht="15.75" x14ac:dyDescent="0.25">
      <c r="A1" s="389" t="s">
        <v>593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</row>
    <row r="3" spans="1:40" x14ac:dyDescent="0.25">
      <c r="A3" s="390" t="s">
        <v>35</v>
      </c>
      <c r="B3" s="391" t="s">
        <v>202</v>
      </c>
      <c r="C3" s="391"/>
      <c r="D3" s="391"/>
      <c r="E3" s="391"/>
      <c r="F3" s="391"/>
      <c r="G3" s="391"/>
      <c r="H3" s="391"/>
      <c r="I3" s="391"/>
      <c r="J3" s="391"/>
      <c r="K3" s="391" t="s">
        <v>203</v>
      </c>
      <c r="L3" s="391"/>
      <c r="M3" s="391"/>
      <c r="N3" s="391"/>
      <c r="O3" s="391"/>
      <c r="P3" s="391"/>
      <c r="Q3" s="391"/>
      <c r="R3" s="391"/>
      <c r="S3" s="391"/>
    </row>
    <row r="4" spans="1:40" x14ac:dyDescent="0.25">
      <c r="A4" s="390"/>
      <c r="B4" s="391" t="s">
        <v>177</v>
      </c>
      <c r="C4" s="391"/>
      <c r="D4" s="391"/>
      <c r="E4" s="391" t="s">
        <v>178</v>
      </c>
      <c r="F4" s="391"/>
      <c r="G4" s="391"/>
      <c r="H4" s="391" t="s">
        <v>34</v>
      </c>
      <c r="I4" s="391"/>
      <c r="J4" s="391"/>
      <c r="K4" s="391" t="s">
        <v>177</v>
      </c>
      <c r="L4" s="391"/>
      <c r="M4" s="391"/>
      <c r="N4" s="391" t="s">
        <v>178</v>
      </c>
      <c r="O4" s="391"/>
      <c r="P4" s="391"/>
      <c r="Q4" s="391" t="s">
        <v>34</v>
      </c>
      <c r="R4" s="391"/>
      <c r="S4" s="391"/>
    </row>
    <row r="5" spans="1:40" ht="99.75" x14ac:dyDescent="0.25">
      <c r="A5" s="390"/>
      <c r="B5" s="88" t="s">
        <v>207</v>
      </c>
      <c r="C5" s="88" t="s">
        <v>208</v>
      </c>
      <c r="D5" s="88" t="s">
        <v>209</v>
      </c>
      <c r="E5" s="88" t="s">
        <v>207</v>
      </c>
      <c r="F5" s="88" t="s">
        <v>208</v>
      </c>
      <c r="G5" s="88" t="s">
        <v>209</v>
      </c>
      <c r="H5" s="88" t="s">
        <v>207</v>
      </c>
      <c r="I5" s="88" t="s">
        <v>208</v>
      </c>
      <c r="J5" s="88" t="s">
        <v>209</v>
      </c>
      <c r="K5" s="88" t="s">
        <v>207</v>
      </c>
      <c r="L5" s="88" t="s">
        <v>208</v>
      </c>
      <c r="M5" s="88" t="s">
        <v>209</v>
      </c>
      <c r="N5" s="88" t="s">
        <v>207</v>
      </c>
      <c r="O5" s="88" t="s">
        <v>208</v>
      </c>
      <c r="P5" s="88" t="s">
        <v>209</v>
      </c>
      <c r="Q5" s="88" t="s">
        <v>207</v>
      </c>
      <c r="R5" s="88" t="s">
        <v>208</v>
      </c>
      <c r="S5" s="88" t="s">
        <v>209</v>
      </c>
      <c r="AL5" s="89"/>
      <c r="AM5" s="89"/>
      <c r="AN5" s="89"/>
    </row>
    <row r="6" spans="1:40" x14ac:dyDescent="0.25">
      <c r="A6" s="96" t="s">
        <v>28</v>
      </c>
      <c r="B6" s="235">
        <v>6</v>
      </c>
      <c r="C6" s="235">
        <v>0</v>
      </c>
      <c r="D6" s="236">
        <f>C6/B6*100</f>
        <v>0</v>
      </c>
      <c r="E6" s="235">
        <v>2</v>
      </c>
      <c r="F6" s="235">
        <v>0</v>
      </c>
      <c r="G6" s="236">
        <f>F6/E6*100</f>
        <v>0</v>
      </c>
      <c r="H6" s="235">
        <f>B6+E6</f>
        <v>8</v>
      </c>
      <c r="I6" s="235">
        <f>C6+F6</f>
        <v>0</v>
      </c>
      <c r="J6" s="236">
        <f>I6/H6*100</f>
        <v>0</v>
      </c>
      <c r="K6" s="235">
        <v>6</v>
      </c>
      <c r="L6" s="235">
        <v>0</v>
      </c>
      <c r="M6" s="236">
        <f>L6/K6*100</f>
        <v>0</v>
      </c>
      <c r="N6" s="235">
        <v>2</v>
      </c>
      <c r="O6" s="235">
        <v>0</v>
      </c>
      <c r="P6" s="236">
        <f>O6/N6*100</f>
        <v>0</v>
      </c>
      <c r="Q6" s="235">
        <f>K6+N6</f>
        <v>8</v>
      </c>
      <c r="R6" s="235">
        <f>L6+O6</f>
        <v>0</v>
      </c>
      <c r="S6" s="236">
        <f>R6/Q6*100</f>
        <v>0</v>
      </c>
    </row>
    <row r="7" spans="1:40" x14ac:dyDescent="0.25">
      <c r="A7" s="96" t="s">
        <v>29</v>
      </c>
      <c r="B7" s="235">
        <v>56</v>
      </c>
      <c r="C7" s="235">
        <v>16</v>
      </c>
      <c r="D7" s="236">
        <f t="shared" ref="D7:D11" si="0">C7/B7*100</f>
        <v>28.571428571428569</v>
      </c>
      <c r="E7" s="235">
        <v>3</v>
      </c>
      <c r="F7" s="235">
        <v>0</v>
      </c>
      <c r="G7" s="236">
        <f t="shared" ref="G7:G11" si="1">F7/E7*100</f>
        <v>0</v>
      </c>
      <c r="H7" s="235">
        <f t="shared" ref="H7:I11" si="2">B7+E7</f>
        <v>59</v>
      </c>
      <c r="I7" s="235">
        <f t="shared" si="2"/>
        <v>16</v>
      </c>
      <c r="J7" s="236">
        <f t="shared" ref="J7:J11" si="3">I7/H7*100</f>
        <v>27.118644067796609</v>
      </c>
      <c r="K7" s="235">
        <v>37</v>
      </c>
      <c r="L7" s="235">
        <v>4</v>
      </c>
      <c r="M7" s="236">
        <f t="shared" ref="M7:M11" si="4">L7/K7*100</f>
        <v>10.810810810810811</v>
      </c>
      <c r="N7" s="235">
        <v>3</v>
      </c>
      <c r="O7" s="235">
        <v>0</v>
      </c>
      <c r="P7" s="236">
        <f t="shared" ref="P7:P11" si="5">O7/N7*100</f>
        <v>0</v>
      </c>
      <c r="Q7" s="235">
        <f t="shared" ref="Q7:R11" si="6">K7+N7</f>
        <v>40</v>
      </c>
      <c r="R7" s="235">
        <f t="shared" si="6"/>
        <v>4</v>
      </c>
      <c r="S7" s="236">
        <f t="shared" ref="S7:S11" si="7">R7/Q7*100</f>
        <v>10</v>
      </c>
    </row>
    <row r="8" spans="1:40" x14ac:dyDescent="0.25">
      <c r="A8" s="96" t="s">
        <v>30</v>
      </c>
      <c r="B8" s="235">
        <v>4</v>
      </c>
      <c r="C8" s="235">
        <v>1</v>
      </c>
      <c r="D8" s="236">
        <f t="shared" si="0"/>
        <v>25</v>
      </c>
      <c r="E8" s="235">
        <v>2</v>
      </c>
      <c r="F8" s="235">
        <v>0</v>
      </c>
      <c r="G8" s="236">
        <f t="shared" si="1"/>
        <v>0</v>
      </c>
      <c r="H8" s="235">
        <f t="shared" si="2"/>
        <v>6</v>
      </c>
      <c r="I8" s="235">
        <f t="shared" si="2"/>
        <v>1</v>
      </c>
      <c r="J8" s="236">
        <f t="shared" si="3"/>
        <v>16.666666666666664</v>
      </c>
      <c r="K8" s="235">
        <v>9</v>
      </c>
      <c r="L8" s="237">
        <v>6</v>
      </c>
      <c r="M8" s="236">
        <f t="shared" si="4"/>
        <v>66.666666666666657</v>
      </c>
      <c r="N8" s="235">
        <v>3</v>
      </c>
      <c r="O8" s="235">
        <v>1</v>
      </c>
      <c r="P8" s="236">
        <f t="shared" si="5"/>
        <v>33.333333333333329</v>
      </c>
      <c r="Q8" s="235">
        <f t="shared" si="6"/>
        <v>12</v>
      </c>
      <c r="R8" s="235">
        <f t="shared" si="6"/>
        <v>7</v>
      </c>
      <c r="S8" s="236">
        <f t="shared" si="7"/>
        <v>58.333333333333336</v>
      </c>
    </row>
    <row r="9" spans="1:40" x14ac:dyDescent="0.25">
      <c r="A9" s="96" t="s">
        <v>31</v>
      </c>
      <c r="B9" s="235">
        <v>56</v>
      </c>
      <c r="C9" s="235">
        <v>23</v>
      </c>
      <c r="D9" s="236">
        <f t="shared" si="0"/>
        <v>41.071428571428569</v>
      </c>
      <c r="E9" s="235">
        <v>4</v>
      </c>
      <c r="F9" s="235">
        <v>2</v>
      </c>
      <c r="G9" s="236">
        <f t="shared" si="1"/>
        <v>50</v>
      </c>
      <c r="H9" s="235">
        <f t="shared" si="2"/>
        <v>60</v>
      </c>
      <c r="I9" s="235">
        <f t="shared" si="2"/>
        <v>25</v>
      </c>
      <c r="J9" s="236">
        <f t="shared" si="3"/>
        <v>41.666666666666671</v>
      </c>
      <c r="K9" s="235">
        <v>24</v>
      </c>
      <c r="L9" s="235">
        <v>6</v>
      </c>
      <c r="M9" s="236">
        <f t="shared" si="4"/>
        <v>25</v>
      </c>
      <c r="N9" s="235">
        <v>4</v>
      </c>
      <c r="O9" s="235">
        <v>3</v>
      </c>
      <c r="P9" s="236">
        <f t="shared" si="5"/>
        <v>75</v>
      </c>
      <c r="Q9" s="235">
        <f t="shared" si="6"/>
        <v>28</v>
      </c>
      <c r="R9" s="235">
        <f t="shared" si="6"/>
        <v>9</v>
      </c>
      <c r="S9" s="236">
        <f t="shared" si="7"/>
        <v>32.142857142857146</v>
      </c>
    </row>
    <row r="10" spans="1:40" x14ac:dyDescent="0.25">
      <c r="A10" s="96" t="s">
        <v>32</v>
      </c>
      <c r="B10" s="235">
        <v>12</v>
      </c>
      <c r="C10" s="235">
        <v>2</v>
      </c>
      <c r="D10" s="236">
        <f t="shared" si="0"/>
        <v>16.666666666666664</v>
      </c>
      <c r="E10" s="235">
        <v>4</v>
      </c>
      <c r="F10" s="235">
        <v>0</v>
      </c>
      <c r="G10" s="236">
        <f t="shared" si="1"/>
        <v>0</v>
      </c>
      <c r="H10" s="235">
        <f t="shared" si="2"/>
        <v>16</v>
      </c>
      <c r="I10" s="235">
        <f t="shared" si="2"/>
        <v>2</v>
      </c>
      <c r="J10" s="236">
        <f t="shared" si="3"/>
        <v>12.5</v>
      </c>
      <c r="K10" s="235">
        <v>13</v>
      </c>
      <c r="L10" s="235">
        <v>4</v>
      </c>
      <c r="M10" s="236">
        <f t="shared" si="4"/>
        <v>30.76923076923077</v>
      </c>
      <c r="N10" s="235">
        <v>4</v>
      </c>
      <c r="O10" s="235">
        <v>0</v>
      </c>
      <c r="P10" s="236">
        <f t="shared" si="5"/>
        <v>0</v>
      </c>
      <c r="Q10" s="235">
        <f t="shared" si="6"/>
        <v>17</v>
      </c>
      <c r="R10" s="235">
        <f t="shared" si="6"/>
        <v>4</v>
      </c>
      <c r="S10" s="236">
        <f t="shared" si="7"/>
        <v>23.52941176470588</v>
      </c>
    </row>
    <row r="11" spans="1:40" x14ac:dyDescent="0.25">
      <c r="A11" s="96" t="s">
        <v>33</v>
      </c>
      <c r="B11" s="235">
        <v>1</v>
      </c>
      <c r="C11" s="235">
        <v>0</v>
      </c>
      <c r="D11" s="236">
        <f t="shared" si="0"/>
        <v>0</v>
      </c>
      <c r="E11" s="235">
        <v>1</v>
      </c>
      <c r="F11" s="235">
        <v>0</v>
      </c>
      <c r="G11" s="236">
        <f t="shared" si="1"/>
        <v>0</v>
      </c>
      <c r="H11" s="235">
        <f t="shared" si="2"/>
        <v>2</v>
      </c>
      <c r="I11" s="235">
        <f t="shared" si="2"/>
        <v>0</v>
      </c>
      <c r="J11" s="236">
        <f t="shared" si="3"/>
        <v>0</v>
      </c>
      <c r="K11" s="235">
        <v>1</v>
      </c>
      <c r="L11" s="235">
        <v>0</v>
      </c>
      <c r="M11" s="236">
        <f t="shared" si="4"/>
        <v>0</v>
      </c>
      <c r="N11" s="235">
        <v>1</v>
      </c>
      <c r="O11" s="235">
        <v>0</v>
      </c>
      <c r="P11" s="236">
        <f t="shared" si="5"/>
        <v>0</v>
      </c>
      <c r="Q11" s="235">
        <f t="shared" si="6"/>
        <v>2</v>
      </c>
      <c r="R11" s="235">
        <f t="shared" si="6"/>
        <v>0</v>
      </c>
      <c r="S11" s="236">
        <f t="shared" si="7"/>
        <v>0</v>
      </c>
    </row>
    <row r="12" spans="1:40" x14ac:dyDescent="0.25">
      <c r="A12" s="97" t="s">
        <v>122</v>
      </c>
      <c r="B12" s="94">
        <f>SUM(B6:B11)</f>
        <v>135</v>
      </c>
      <c r="C12" s="94">
        <f>SUM(C6:C11)</f>
        <v>42</v>
      </c>
      <c r="D12" s="95">
        <f t="shared" ref="D12" si="8">C12/B12*100</f>
        <v>31.111111111111111</v>
      </c>
      <c r="E12" s="94">
        <f>SUM(E6:E11)</f>
        <v>16</v>
      </c>
      <c r="F12" s="94">
        <f>SUM(F6:F11)</f>
        <v>2</v>
      </c>
      <c r="G12" s="95">
        <f t="shared" ref="G12" si="9">F12/E12*100</f>
        <v>12.5</v>
      </c>
      <c r="H12" s="94">
        <f t="shared" ref="H12:I12" si="10">B12+E12</f>
        <v>151</v>
      </c>
      <c r="I12" s="94">
        <f t="shared" si="10"/>
        <v>44</v>
      </c>
      <c r="J12" s="95">
        <f t="shared" ref="J12" si="11">I12/H12*100</f>
        <v>29.139072847682119</v>
      </c>
      <c r="K12" s="94">
        <f>SUM(K6:K11)</f>
        <v>90</v>
      </c>
      <c r="L12" s="94">
        <f>SUM(L6:L11)</f>
        <v>20</v>
      </c>
      <c r="M12" s="95">
        <f t="shared" ref="M12" si="12">L12/K12*100</f>
        <v>22.222222222222221</v>
      </c>
      <c r="N12" s="94">
        <f>SUM(N6:N11)</f>
        <v>17</v>
      </c>
      <c r="O12" s="94">
        <f>SUM(O6:O11)</f>
        <v>4</v>
      </c>
      <c r="P12" s="95">
        <f t="shared" ref="P12" si="13">O12/N12*100</f>
        <v>23.52941176470588</v>
      </c>
      <c r="Q12" s="94">
        <f t="shared" ref="Q12:R12" si="14">K12+N12</f>
        <v>107</v>
      </c>
      <c r="R12" s="94">
        <f t="shared" si="14"/>
        <v>24</v>
      </c>
      <c r="S12" s="95">
        <f t="shared" ref="S12" si="15">R12/Q12*100</f>
        <v>22.429906542056074</v>
      </c>
    </row>
    <row r="14" spans="1:40" x14ac:dyDescent="0.25">
      <c r="A14" s="390" t="s">
        <v>35</v>
      </c>
      <c r="B14" s="391" t="s">
        <v>204</v>
      </c>
      <c r="C14" s="391"/>
      <c r="D14" s="391"/>
      <c r="E14" s="391"/>
      <c r="F14" s="391"/>
      <c r="G14" s="391"/>
      <c r="H14" s="391"/>
      <c r="I14" s="391"/>
      <c r="J14" s="391"/>
      <c r="K14" s="390" t="s">
        <v>122</v>
      </c>
      <c r="L14" s="390"/>
      <c r="M14" s="390"/>
      <c r="N14" s="390"/>
      <c r="O14" s="390"/>
      <c r="P14" s="390"/>
      <c r="Q14" s="390"/>
      <c r="R14" s="390"/>
      <c r="S14" s="390"/>
    </row>
    <row r="15" spans="1:40" x14ac:dyDescent="0.25">
      <c r="A15" s="390"/>
      <c r="B15" s="391" t="s">
        <v>177</v>
      </c>
      <c r="C15" s="391"/>
      <c r="D15" s="391"/>
      <c r="E15" s="391" t="s">
        <v>178</v>
      </c>
      <c r="F15" s="391"/>
      <c r="G15" s="391"/>
      <c r="H15" s="391" t="s">
        <v>34</v>
      </c>
      <c r="I15" s="391"/>
      <c r="J15" s="391"/>
      <c r="K15" s="390" t="s">
        <v>205</v>
      </c>
      <c r="L15" s="390"/>
      <c r="M15" s="390"/>
      <c r="N15" s="390" t="s">
        <v>206</v>
      </c>
      <c r="O15" s="390"/>
      <c r="P15" s="390"/>
      <c r="Q15" s="390" t="s">
        <v>34</v>
      </c>
      <c r="R15" s="390"/>
      <c r="S15" s="390"/>
    </row>
    <row r="16" spans="1:40" ht="99.75" x14ac:dyDescent="0.25">
      <c r="A16" s="390"/>
      <c r="B16" s="88" t="s">
        <v>207</v>
      </c>
      <c r="C16" s="88" t="s">
        <v>208</v>
      </c>
      <c r="D16" s="88" t="s">
        <v>209</v>
      </c>
      <c r="E16" s="88" t="s">
        <v>207</v>
      </c>
      <c r="F16" s="88" t="s">
        <v>208</v>
      </c>
      <c r="G16" s="88" t="s">
        <v>209</v>
      </c>
      <c r="H16" s="88" t="s">
        <v>207</v>
      </c>
      <c r="I16" s="88" t="s">
        <v>208</v>
      </c>
      <c r="J16" s="88" t="s">
        <v>209</v>
      </c>
      <c r="K16" s="88" t="s">
        <v>207</v>
      </c>
      <c r="L16" s="88" t="s">
        <v>208</v>
      </c>
      <c r="M16" s="88" t="s">
        <v>209</v>
      </c>
      <c r="N16" s="88" t="s">
        <v>207</v>
      </c>
      <c r="O16" s="88" t="s">
        <v>208</v>
      </c>
      <c r="P16" s="88" t="s">
        <v>209</v>
      </c>
      <c r="Q16" s="88" t="s">
        <v>207</v>
      </c>
      <c r="R16" s="88" t="s">
        <v>208</v>
      </c>
      <c r="S16" s="88" t="s">
        <v>209</v>
      </c>
    </row>
    <row r="17" spans="1:19" x14ac:dyDescent="0.25">
      <c r="A17" s="96" t="s">
        <v>28</v>
      </c>
      <c r="B17" s="235">
        <v>8</v>
      </c>
      <c r="C17" s="235">
        <v>6</v>
      </c>
      <c r="D17" s="236">
        <f>C17/B17*100</f>
        <v>75</v>
      </c>
      <c r="E17" s="235">
        <v>8</v>
      </c>
      <c r="F17" s="235">
        <v>6</v>
      </c>
      <c r="G17" s="236">
        <f>F17/E17*100</f>
        <v>75</v>
      </c>
      <c r="H17" s="235">
        <f>B17+E17</f>
        <v>16</v>
      </c>
      <c r="I17" s="235">
        <f>C17+F17</f>
        <v>12</v>
      </c>
      <c r="J17" s="236">
        <f>I17/H17*100</f>
        <v>75</v>
      </c>
      <c r="K17" s="90">
        <f t="shared" ref="K17:L23" si="16">B6+K6+B17</f>
        <v>20</v>
      </c>
      <c r="L17" s="90">
        <f t="shared" si="16"/>
        <v>6</v>
      </c>
      <c r="M17" s="91">
        <f>L17/K17*100</f>
        <v>30</v>
      </c>
      <c r="N17" s="90">
        <f t="shared" ref="N17:O23" si="17">E6+N6+E17</f>
        <v>12</v>
      </c>
      <c r="O17" s="90">
        <f t="shared" si="17"/>
        <v>6</v>
      </c>
      <c r="P17" s="91">
        <f>O17/N17*100</f>
        <v>50</v>
      </c>
      <c r="Q17" s="90">
        <f>K17+N17</f>
        <v>32</v>
      </c>
      <c r="R17" s="90">
        <f>L17+O17</f>
        <v>12</v>
      </c>
      <c r="S17" s="91">
        <f>R17/Q17*100</f>
        <v>37.5</v>
      </c>
    </row>
    <row r="18" spans="1:19" x14ac:dyDescent="0.25">
      <c r="A18" s="96" t="s">
        <v>29</v>
      </c>
      <c r="B18" s="235">
        <v>5</v>
      </c>
      <c r="C18" s="235">
        <v>4</v>
      </c>
      <c r="D18" s="236">
        <f t="shared" ref="D18:D22" si="18">C18/B18*100</f>
        <v>80</v>
      </c>
      <c r="E18" s="235">
        <v>5</v>
      </c>
      <c r="F18" s="235">
        <v>1</v>
      </c>
      <c r="G18" s="236">
        <f t="shared" ref="G18:G22" si="19">F18/E18*100</f>
        <v>20</v>
      </c>
      <c r="H18" s="235">
        <f t="shared" ref="H18:I22" si="20">B18+E18</f>
        <v>10</v>
      </c>
      <c r="I18" s="235">
        <f t="shared" si="20"/>
        <v>5</v>
      </c>
      <c r="J18" s="236">
        <f t="shared" ref="J18:J22" si="21">I18/H18*100</f>
        <v>50</v>
      </c>
      <c r="K18" s="92">
        <f t="shared" si="16"/>
        <v>98</v>
      </c>
      <c r="L18" s="92">
        <f t="shared" si="16"/>
        <v>24</v>
      </c>
      <c r="M18" s="93">
        <f t="shared" ref="M18:M23" si="22">L18/K18*100</f>
        <v>24.489795918367346</v>
      </c>
      <c r="N18" s="92">
        <f t="shared" si="17"/>
        <v>11</v>
      </c>
      <c r="O18" s="92">
        <f t="shared" si="17"/>
        <v>1</v>
      </c>
      <c r="P18" s="93">
        <f t="shared" ref="P18:P23" si="23">O18/N18*100</f>
        <v>9.0909090909090917</v>
      </c>
      <c r="Q18" s="92">
        <f t="shared" ref="Q18:R23" si="24">K18+N18</f>
        <v>109</v>
      </c>
      <c r="R18" s="92">
        <f t="shared" si="24"/>
        <v>25</v>
      </c>
      <c r="S18" s="93">
        <f t="shared" ref="S18:S23" si="25">R18/Q18*100</f>
        <v>22.935779816513762</v>
      </c>
    </row>
    <row r="19" spans="1:19" x14ac:dyDescent="0.25">
      <c r="A19" s="96" t="s">
        <v>30</v>
      </c>
      <c r="B19" s="235">
        <v>2</v>
      </c>
      <c r="C19" s="235">
        <v>0</v>
      </c>
      <c r="D19" s="236">
        <f t="shared" si="18"/>
        <v>0</v>
      </c>
      <c r="E19" s="235">
        <v>2</v>
      </c>
      <c r="F19" s="235">
        <v>0</v>
      </c>
      <c r="G19" s="236">
        <f t="shared" si="19"/>
        <v>0</v>
      </c>
      <c r="H19" s="235">
        <f t="shared" si="20"/>
        <v>4</v>
      </c>
      <c r="I19" s="235">
        <f t="shared" si="20"/>
        <v>0</v>
      </c>
      <c r="J19" s="236">
        <f t="shared" si="21"/>
        <v>0</v>
      </c>
      <c r="K19" s="90">
        <f t="shared" si="16"/>
        <v>15</v>
      </c>
      <c r="L19" s="90">
        <f t="shared" si="16"/>
        <v>7</v>
      </c>
      <c r="M19" s="91">
        <f t="shared" si="22"/>
        <v>46.666666666666664</v>
      </c>
      <c r="N19" s="90">
        <f t="shared" si="17"/>
        <v>7</v>
      </c>
      <c r="O19" s="90">
        <f t="shared" si="17"/>
        <v>1</v>
      </c>
      <c r="P19" s="91">
        <f t="shared" si="23"/>
        <v>14.285714285714285</v>
      </c>
      <c r="Q19" s="90">
        <f t="shared" si="24"/>
        <v>22</v>
      </c>
      <c r="R19" s="90">
        <f t="shared" si="24"/>
        <v>8</v>
      </c>
      <c r="S19" s="91">
        <f t="shared" si="25"/>
        <v>36.363636363636367</v>
      </c>
    </row>
    <row r="20" spans="1:19" x14ac:dyDescent="0.25">
      <c r="A20" s="96" t="s">
        <v>31</v>
      </c>
      <c r="B20" s="235">
        <v>5</v>
      </c>
      <c r="C20" s="235">
        <v>3</v>
      </c>
      <c r="D20" s="236">
        <f t="shared" si="18"/>
        <v>60</v>
      </c>
      <c r="E20" s="235">
        <v>5</v>
      </c>
      <c r="F20" s="235">
        <v>5</v>
      </c>
      <c r="G20" s="236">
        <f t="shared" si="19"/>
        <v>100</v>
      </c>
      <c r="H20" s="235">
        <f t="shared" si="20"/>
        <v>10</v>
      </c>
      <c r="I20" s="235">
        <f t="shared" si="20"/>
        <v>8</v>
      </c>
      <c r="J20" s="236">
        <f t="shared" si="21"/>
        <v>80</v>
      </c>
      <c r="K20" s="90">
        <f t="shared" si="16"/>
        <v>85</v>
      </c>
      <c r="L20" s="90">
        <f t="shared" si="16"/>
        <v>32</v>
      </c>
      <c r="M20" s="91">
        <f t="shared" si="22"/>
        <v>37.647058823529413</v>
      </c>
      <c r="N20" s="90">
        <f t="shared" si="17"/>
        <v>13</v>
      </c>
      <c r="O20" s="90">
        <f t="shared" si="17"/>
        <v>10</v>
      </c>
      <c r="P20" s="91">
        <f t="shared" si="23"/>
        <v>76.923076923076934</v>
      </c>
      <c r="Q20" s="90">
        <f t="shared" si="24"/>
        <v>98</v>
      </c>
      <c r="R20" s="90">
        <f t="shared" si="24"/>
        <v>42</v>
      </c>
      <c r="S20" s="91">
        <f t="shared" si="25"/>
        <v>42.857142857142854</v>
      </c>
    </row>
    <row r="21" spans="1:19" x14ac:dyDescent="0.25">
      <c r="A21" s="96" t="s">
        <v>32</v>
      </c>
      <c r="B21" s="235">
        <v>5</v>
      </c>
      <c r="C21" s="235">
        <v>3</v>
      </c>
      <c r="D21" s="236">
        <f t="shared" si="18"/>
        <v>60</v>
      </c>
      <c r="E21" s="235">
        <v>5</v>
      </c>
      <c r="F21" s="235">
        <v>4</v>
      </c>
      <c r="G21" s="236">
        <f t="shared" si="19"/>
        <v>80</v>
      </c>
      <c r="H21" s="235">
        <f t="shared" si="20"/>
        <v>10</v>
      </c>
      <c r="I21" s="235">
        <f t="shared" si="20"/>
        <v>7</v>
      </c>
      <c r="J21" s="236">
        <f t="shared" si="21"/>
        <v>70</v>
      </c>
      <c r="K21" s="90">
        <f t="shared" si="16"/>
        <v>30</v>
      </c>
      <c r="L21" s="90">
        <f t="shared" si="16"/>
        <v>9</v>
      </c>
      <c r="M21" s="91">
        <f t="shared" si="22"/>
        <v>30</v>
      </c>
      <c r="N21" s="90">
        <f t="shared" si="17"/>
        <v>13</v>
      </c>
      <c r="O21" s="90">
        <f t="shared" si="17"/>
        <v>4</v>
      </c>
      <c r="P21" s="91">
        <f t="shared" si="23"/>
        <v>30.76923076923077</v>
      </c>
      <c r="Q21" s="90">
        <f t="shared" si="24"/>
        <v>43</v>
      </c>
      <c r="R21" s="90">
        <f t="shared" si="24"/>
        <v>13</v>
      </c>
      <c r="S21" s="91">
        <f t="shared" si="25"/>
        <v>30.232558139534881</v>
      </c>
    </row>
    <row r="22" spans="1:19" x14ac:dyDescent="0.25">
      <c r="A22" s="96" t="s">
        <v>33</v>
      </c>
      <c r="B22" s="235">
        <v>3</v>
      </c>
      <c r="C22" s="235">
        <v>2</v>
      </c>
      <c r="D22" s="236">
        <f t="shared" si="18"/>
        <v>66.666666666666657</v>
      </c>
      <c r="E22" s="235">
        <v>3</v>
      </c>
      <c r="F22" s="235">
        <v>0</v>
      </c>
      <c r="G22" s="236">
        <f t="shared" si="19"/>
        <v>0</v>
      </c>
      <c r="H22" s="235">
        <f t="shared" si="20"/>
        <v>6</v>
      </c>
      <c r="I22" s="235">
        <f t="shared" si="20"/>
        <v>2</v>
      </c>
      <c r="J22" s="236">
        <f t="shared" si="21"/>
        <v>33.333333333333329</v>
      </c>
      <c r="K22" s="90">
        <f t="shared" si="16"/>
        <v>5</v>
      </c>
      <c r="L22" s="90">
        <f t="shared" si="16"/>
        <v>2</v>
      </c>
      <c r="M22" s="91">
        <f t="shared" si="22"/>
        <v>40</v>
      </c>
      <c r="N22" s="90">
        <f t="shared" si="17"/>
        <v>5</v>
      </c>
      <c r="O22" s="90">
        <f t="shared" si="17"/>
        <v>0</v>
      </c>
      <c r="P22" s="91">
        <f t="shared" si="23"/>
        <v>0</v>
      </c>
      <c r="Q22" s="90">
        <f t="shared" si="24"/>
        <v>10</v>
      </c>
      <c r="R22" s="90">
        <f t="shared" si="24"/>
        <v>2</v>
      </c>
      <c r="S22" s="91">
        <f t="shared" si="25"/>
        <v>20</v>
      </c>
    </row>
    <row r="23" spans="1:19" x14ac:dyDescent="0.25">
      <c r="A23" s="97" t="s">
        <v>122</v>
      </c>
      <c r="B23" s="94">
        <f>SUM(B17:B22)</f>
        <v>28</v>
      </c>
      <c r="C23" s="94">
        <f>SUM(C17:C22)</f>
        <v>18</v>
      </c>
      <c r="D23" s="95">
        <f t="shared" ref="D23" si="26">C23/B23*100</f>
        <v>64.285714285714292</v>
      </c>
      <c r="E23" s="94">
        <f>SUM(E17:E22)</f>
        <v>28</v>
      </c>
      <c r="F23" s="94">
        <f>SUM(F17:F22)</f>
        <v>16</v>
      </c>
      <c r="G23" s="95">
        <f t="shared" ref="G23" si="27">F23/E23*100</f>
        <v>57.142857142857139</v>
      </c>
      <c r="H23" s="94">
        <f t="shared" ref="H23:I23" si="28">B23+E23</f>
        <v>56</v>
      </c>
      <c r="I23" s="94">
        <f t="shared" si="28"/>
        <v>34</v>
      </c>
      <c r="J23" s="95">
        <f t="shared" ref="J23" si="29">I23/H23*100</f>
        <v>60.714285714285708</v>
      </c>
      <c r="K23" s="94">
        <f t="shared" si="16"/>
        <v>253</v>
      </c>
      <c r="L23" s="94">
        <f t="shared" si="16"/>
        <v>80</v>
      </c>
      <c r="M23" s="95">
        <f t="shared" si="22"/>
        <v>31.620553359683797</v>
      </c>
      <c r="N23" s="94">
        <f t="shared" si="17"/>
        <v>61</v>
      </c>
      <c r="O23" s="94">
        <f t="shared" si="17"/>
        <v>22</v>
      </c>
      <c r="P23" s="95">
        <f t="shared" si="23"/>
        <v>36.065573770491802</v>
      </c>
      <c r="Q23" s="94">
        <f t="shared" si="24"/>
        <v>314</v>
      </c>
      <c r="R23" s="94">
        <f t="shared" si="24"/>
        <v>102</v>
      </c>
      <c r="S23" s="95">
        <f t="shared" si="25"/>
        <v>32.484076433121018</v>
      </c>
    </row>
    <row r="25" spans="1:19" x14ac:dyDescent="0.25">
      <c r="A25" s="22" t="s">
        <v>210</v>
      </c>
    </row>
  </sheetData>
  <mergeCells count="19">
    <mergeCell ref="N15:P15"/>
    <mergeCell ref="Q15:S15"/>
    <mergeCell ref="A14:A16"/>
    <mergeCell ref="N4:P4"/>
    <mergeCell ref="Q4:S4"/>
    <mergeCell ref="B15:D15"/>
    <mergeCell ref="E15:G15"/>
    <mergeCell ref="H15:J15"/>
    <mergeCell ref="K15:M15"/>
    <mergeCell ref="A1:AK1"/>
    <mergeCell ref="A3:A5"/>
    <mergeCell ref="B3:J3"/>
    <mergeCell ref="K3:S3"/>
    <mergeCell ref="B14:J14"/>
    <mergeCell ref="K14:S14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workbookViewId="0">
      <selection activeCell="AA16" sqref="AA16"/>
    </sheetView>
  </sheetViews>
  <sheetFormatPr defaultRowHeight="15" x14ac:dyDescent="0.25"/>
  <cols>
    <col min="1" max="1" width="8" customWidth="1"/>
    <col min="2" max="2" width="3.85546875" customWidth="1"/>
    <col min="3" max="3" width="3.5703125" customWidth="1"/>
    <col min="4" max="4" width="5.28515625" customWidth="1"/>
    <col min="5" max="5" width="3.7109375" customWidth="1"/>
    <col min="6" max="6" width="3.42578125" customWidth="1"/>
    <col min="7" max="7" width="5.28515625" customWidth="1"/>
    <col min="8" max="8" width="3.85546875" customWidth="1"/>
    <col min="9" max="9" width="3.7109375" customWidth="1"/>
    <col min="10" max="10" width="4.7109375" customWidth="1"/>
    <col min="11" max="11" width="4.140625" customWidth="1"/>
    <col min="12" max="12" width="3.85546875" customWidth="1"/>
    <col min="13" max="13" width="4.7109375" customWidth="1"/>
    <col min="14" max="15" width="3.85546875" customWidth="1"/>
    <col min="16" max="17" width="4.7109375" customWidth="1"/>
    <col min="18" max="18" width="3.85546875" customWidth="1"/>
    <col min="19" max="30" width="4.7109375" customWidth="1"/>
    <col min="31" max="31" width="5.140625" customWidth="1"/>
    <col min="32" max="37" width="4.7109375" customWidth="1"/>
  </cols>
  <sheetData>
    <row r="1" spans="1:40" ht="15.75" x14ac:dyDescent="0.25">
      <c r="A1" s="392" t="s">
        <v>594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</row>
    <row r="3" spans="1:40" x14ac:dyDescent="0.25">
      <c r="A3" s="393" t="s">
        <v>35</v>
      </c>
      <c r="B3" s="391" t="s">
        <v>202</v>
      </c>
      <c r="C3" s="391"/>
      <c r="D3" s="391"/>
      <c r="E3" s="391"/>
      <c r="F3" s="391"/>
      <c r="G3" s="391"/>
      <c r="H3" s="391"/>
      <c r="I3" s="391"/>
      <c r="J3" s="391"/>
      <c r="K3" s="391" t="s">
        <v>203</v>
      </c>
      <c r="L3" s="391"/>
      <c r="M3" s="391"/>
      <c r="N3" s="391"/>
      <c r="O3" s="391"/>
      <c r="P3" s="391"/>
      <c r="Q3" s="391"/>
      <c r="R3" s="391"/>
      <c r="S3" s="391"/>
    </row>
    <row r="4" spans="1:40" x14ac:dyDescent="0.25">
      <c r="A4" s="393"/>
      <c r="B4" s="391" t="s">
        <v>177</v>
      </c>
      <c r="C4" s="391"/>
      <c r="D4" s="391"/>
      <c r="E4" s="391" t="s">
        <v>178</v>
      </c>
      <c r="F4" s="391"/>
      <c r="G4" s="391"/>
      <c r="H4" s="391" t="s">
        <v>34</v>
      </c>
      <c r="I4" s="391"/>
      <c r="J4" s="391"/>
      <c r="K4" s="391" t="s">
        <v>177</v>
      </c>
      <c r="L4" s="391"/>
      <c r="M4" s="391"/>
      <c r="N4" s="391" t="s">
        <v>178</v>
      </c>
      <c r="O4" s="391"/>
      <c r="P4" s="391"/>
      <c r="Q4" s="391" t="s">
        <v>34</v>
      </c>
      <c r="R4" s="391"/>
      <c r="S4" s="391"/>
    </row>
    <row r="5" spans="1:40" ht="129" customHeight="1" x14ac:dyDescent="0.25">
      <c r="A5" s="393"/>
      <c r="B5" s="88" t="s">
        <v>211</v>
      </c>
      <c r="C5" s="88" t="s">
        <v>212</v>
      </c>
      <c r="D5" s="88" t="s">
        <v>209</v>
      </c>
      <c r="E5" s="88" t="s">
        <v>211</v>
      </c>
      <c r="F5" s="88" t="s">
        <v>212</v>
      </c>
      <c r="G5" s="88" t="s">
        <v>209</v>
      </c>
      <c r="H5" s="88" t="s">
        <v>211</v>
      </c>
      <c r="I5" s="88" t="s">
        <v>212</v>
      </c>
      <c r="J5" s="88" t="s">
        <v>209</v>
      </c>
      <c r="K5" s="88" t="s">
        <v>211</v>
      </c>
      <c r="L5" s="88" t="s">
        <v>212</v>
      </c>
      <c r="M5" s="88" t="s">
        <v>209</v>
      </c>
      <c r="N5" s="88" t="s">
        <v>211</v>
      </c>
      <c r="O5" s="88" t="s">
        <v>212</v>
      </c>
      <c r="P5" s="88" t="s">
        <v>209</v>
      </c>
      <c r="Q5" s="88" t="s">
        <v>211</v>
      </c>
      <c r="R5" s="88" t="s">
        <v>212</v>
      </c>
      <c r="S5" s="88" t="s">
        <v>209</v>
      </c>
      <c r="AL5" s="89"/>
      <c r="AM5" s="89"/>
      <c r="AN5" s="89"/>
    </row>
    <row r="6" spans="1:40" x14ac:dyDescent="0.25">
      <c r="A6" s="96" t="s">
        <v>28</v>
      </c>
      <c r="B6" s="235">
        <v>1</v>
      </c>
      <c r="C6" s="235">
        <v>0</v>
      </c>
      <c r="D6" s="236">
        <f>C6/B6*100</f>
        <v>0</v>
      </c>
      <c r="E6" s="235">
        <v>0</v>
      </c>
      <c r="F6" s="235">
        <v>0</v>
      </c>
      <c r="G6" s="236">
        <v>0</v>
      </c>
      <c r="H6" s="235">
        <f>B6+E6</f>
        <v>1</v>
      </c>
      <c r="I6" s="235">
        <f>C6+F6</f>
        <v>0</v>
      </c>
      <c r="J6" s="236">
        <f>I6/H6*100</f>
        <v>0</v>
      </c>
      <c r="K6" s="235">
        <v>1</v>
      </c>
      <c r="L6" s="235">
        <v>0</v>
      </c>
      <c r="M6" s="236">
        <f>L6/K6*100</f>
        <v>0</v>
      </c>
      <c r="N6" s="235">
        <v>0</v>
      </c>
      <c r="O6" s="235">
        <v>0</v>
      </c>
      <c r="P6" s="236">
        <v>0</v>
      </c>
      <c r="Q6" s="235">
        <f>K6+N6</f>
        <v>1</v>
      </c>
      <c r="R6" s="235">
        <f>L6+O6</f>
        <v>0</v>
      </c>
      <c r="S6" s="236">
        <f>R6/Q6*100</f>
        <v>0</v>
      </c>
      <c r="AL6" s="98"/>
    </row>
    <row r="7" spans="1:40" x14ac:dyDescent="0.25">
      <c r="A7" s="96" t="s">
        <v>29</v>
      </c>
      <c r="B7" s="92">
        <v>0</v>
      </c>
      <c r="C7" s="92">
        <v>0</v>
      </c>
      <c r="D7" s="99" t="s">
        <v>213</v>
      </c>
      <c r="E7" s="92">
        <v>0</v>
      </c>
      <c r="F7" s="92">
        <v>0</v>
      </c>
      <c r="G7" s="99" t="s">
        <v>213</v>
      </c>
      <c r="H7" s="92">
        <f t="shared" ref="H7:I12" si="0">B7+E7</f>
        <v>0</v>
      </c>
      <c r="I7" s="92">
        <f t="shared" si="0"/>
        <v>0</v>
      </c>
      <c r="J7" s="99" t="s">
        <v>213</v>
      </c>
      <c r="K7" s="92">
        <v>0</v>
      </c>
      <c r="L7" s="92">
        <v>0</v>
      </c>
      <c r="M7" s="99" t="s">
        <v>213</v>
      </c>
      <c r="N7" s="92">
        <v>0</v>
      </c>
      <c r="O7" s="92">
        <v>0</v>
      </c>
      <c r="P7" s="99" t="s">
        <v>213</v>
      </c>
      <c r="Q7" s="92">
        <f t="shared" ref="Q7:R12" si="1">K7+N7</f>
        <v>0</v>
      </c>
      <c r="R7" s="92">
        <f t="shared" si="1"/>
        <v>0</v>
      </c>
      <c r="S7" s="99" t="s">
        <v>213</v>
      </c>
      <c r="AL7" s="98"/>
    </row>
    <row r="8" spans="1:40" x14ac:dyDescent="0.25">
      <c r="A8" s="96" t="s">
        <v>30</v>
      </c>
      <c r="B8" s="235">
        <v>2</v>
      </c>
      <c r="C8" s="235">
        <v>1</v>
      </c>
      <c r="D8" s="236">
        <f t="shared" ref="D8" si="2">C8/B8*100</f>
        <v>50</v>
      </c>
      <c r="E8" s="235">
        <v>0</v>
      </c>
      <c r="F8" s="235">
        <v>0</v>
      </c>
      <c r="G8" s="236">
        <v>0</v>
      </c>
      <c r="H8" s="235">
        <f t="shared" si="0"/>
        <v>2</v>
      </c>
      <c r="I8" s="235">
        <f t="shared" si="0"/>
        <v>1</v>
      </c>
      <c r="J8" s="236">
        <f t="shared" ref="J8" si="3">I8/H8*100</f>
        <v>50</v>
      </c>
      <c r="K8" s="235">
        <v>6</v>
      </c>
      <c r="L8" s="235">
        <v>6</v>
      </c>
      <c r="M8" s="236">
        <v>0</v>
      </c>
      <c r="N8" s="235">
        <v>0</v>
      </c>
      <c r="O8" s="235">
        <v>0</v>
      </c>
      <c r="P8" s="236">
        <v>0</v>
      </c>
      <c r="Q8" s="235">
        <f t="shared" si="1"/>
        <v>6</v>
      </c>
      <c r="R8" s="235">
        <f t="shared" si="1"/>
        <v>6</v>
      </c>
      <c r="S8" s="236">
        <v>0</v>
      </c>
      <c r="AL8" s="98"/>
    </row>
    <row r="9" spans="1:40" x14ac:dyDescent="0.25">
      <c r="A9" s="96" t="s">
        <v>31</v>
      </c>
      <c r="B9" s="90">
        <v>0</v>
      </c>
      <c r="C9" s="90">
        <v>0</v>
      </c>
      <c r="D9" s="99" t="s">
        <v>213</v>
      </c>
      <c r="E9" s="90">
        <v>0</v>
      </c>
      <c r="F9" s="90">
        <v>0</v>
      </c>
      <c r="G9" s="99" t="s">
        <v>213</v>
      </c>
      <c r="H9" s="90">
        <f t="shared" si="0"/>
        <v>0</v>
      </c>
      <c r="I9" s="90">
        <f t="shared" si="0"/>
        <v>0</v>
      </c>
      <c r="J9" s="99" t="s">
        <v>213</v>
      </c>
      <c r="K9" s="90">
        <v>0</v>
      </c>
      <c r="L9" s="90">
        <v>0</v>
      </c>
      <c r="M9" s="99" t="s">
        <v>213</v>
      </c>
      <c r="N9" s="90">
        <v>0</v>
      </c>
      <c r="O9" s="90">
        <v>0</v>
      </c>
      <c r="P9" s="99" t="s">
        <v>213</v>
      </c>
      <c r="Q9" s="90">
        <f t="shared" si="1"/>
        <v>0</v>
      </c>
      <c r="R9" s="90">
        <f t="shared" si="1"/>
        <v>0</v>
      </c>
      <c r="S9" s="99" t="s">
        <v>213</v>
      </c>
      <c r="AL9" s="98"/>
    </row>
    <row r="10" spans="1:40" x14ac:dyDescent="0.25">
      <c r="A10" s="96" t="s">
        <v>32</v>
      </c>
      <c r="B10" s="90">
        <v>0</v>
      </c>
      <c r="C10" s="90">
        <v>0</v>
      </c>
      <c r="D10" s="99" t="s">
        <v>213</v>
      </c>
      <c r="E10" s="90">
        <v>0</v>
      </c>
      <c r="F10" s="90">
        <v>0</v>
      </c>
      <c r="G10" s="99" t="s">
        <v>213</v>
      </c>
      <c r="H10" s="90">
        <f t="shared" si="0"/>
        <v>0</v>
      </c>
      <c r="I10" s="90">
        <f t="shared" si="0"/>
        <v>0</v>
      </c>
      <c r="J10" s="99" t="s">
        <v>213</v>
      </c>
      <c r="K10" s="90">
        <v>0</v>
      </c>
      <c r="L10" s="90">
        <v>0</v>
      </c>
      <c r="M10" s="99" t="s">
        <v>213</v>
      </c>
      <c r="N10" s="90">
        <v>0</v>
      </c>
      <c r="O10" s="90">
        <v>0</v>
      </c>
      <c r="P10" s="99" t="s">
        <v>213</v>
      </c>
      <c r="Q10" s="90">
        <f t="shared" si="1"/>
        <v>0</v>
      </c>
      <c r="R10" s="90">
        <f t="shared" si="1"/>
        <v>0</v>
      </c>
      <c r="S10" s="99" t="s">
        <v>213</v>
      </c>
      <c r="AL10" s="98"/>
    </row>
    <row r="11" spans="1:40" x14ac:dyDescent="0.25">
      <c r="A11" s="96" t="s">
        <v>33</v>
      </c>
      <c r="B11" s="90">
        <v>0</v>
      </c>
      <c r="C11" s="90">
        <v>0</v>
      </c>
      <c r="D11" s="99" t="s">
        <v>213</v>
      </c>
      <c r="E11" s="90">
        <v>0</v>
      </c>
      <c r="F11" s="90">
        <v>0</v>
      </c>
      <c r="G11" s="99" t="s">
        <v>213</v>
      </c>
      <c r="H11" s="90">
        <f t="shared" si="0"/>
        <v>0</v>
      </c>
      <c r="I11" s="90">
        <f t="shared" si="0"/>
        <v>0</v>
      </c>
      <c r="J11" s="99" t="s">
        <v>213</v>
      </c>
      <c r="K11" s="90">
        <v>0</v>
      </c>
      <c r="L11" s="90">
        <v>0</v>
      </c>
      <c r="M11" s="99" t="s">
        <v>213</v>
      </c>
      <c r="N11" s="90">
        <v>0</v>
      </c>
      <c r="O11" s="90">
        <v>0</v>
      </c>
      <c r="P11" s="99" t="s">
        <v>213</v>
      </c>
      <c r="Q11" s="90">
        <f t="shared" si="1"/>
        <v>0</v>
      </c>
      <c r="R11" s="90">
        <f t="shared" si="1"/>
        <v>0</v>
      </c>
      <c r="S11" s="99" t="s">
        <v>213</v>
      </c>
      <c r="AL11" s="98"/>
    </row>
    <row r="12" spans="1:40" x14ac:dyDescent="0.25">
      <c r="A12" s="97" t="s">
        <v>122</v>
      </c>
      <c r="B12" s="94">
        <f>SUM(B6:B11)</f>
        <v>3</v>
      </c>
      <c r="C12" s="94">
        <f>SUM(C6:C11)</f>
        <v>1</v>
      </c>
      <c r="D12" s="95">
        <f t="shared" ref="D12" si="4">C12/B12*100</f>
        <v>33.333333333333329</v>
      </c>
      <c r="E12" s="94">
        <f>SUM(E6:E11)</f>
        <v>0</v>
      </c>
      <c r="F12" s="94">
        <f>SUM(F6:F11)</f>
        <v>0</v>
      </c>
      <c r="G12" s="100" t="s">
        <v>213</v>
      </c>
      <c r="H12" s="94">
        <f t="shared" si="0"/>
        <v>3</v>
      </c>
      <c r="I12" s="94">
        <f t="shared" si="0"/>
        <v>1</v>
      </c>
      <c r="J12" s="95">
        <f t="shared" ref="J12" si="5">I12/H12*100</f>
        <v>33.333333333333329</v>
      </c>
      <c r="K12" s="94">
        <f>SUM(K6:K11)</f>
        <v>7</v>
      </c>
      <c r="L12" s="94">
        <f>SUM(L6:L11)</f>
        <v>6</v>
      </c>
      <c r="M12" s="95">
        <f t="shared" ref="M12" si="6">L12/K12*100</f>
        <v>85.714285714285708</v>
      </c>
      <c r="N12" s="94">
        <f>SUM(N6:N11)</f>
        <v>0</v>
      </c>
      <c r="O12" s="94">
        <f>SUM(O6:O11)</f>
        <v>0</v>
      </c>
      <c r="P12" s="100" t="s">
        <v>213</v>
      </c>
      <c r="Q12" s="94">
        <f t="shared" si="1"/>
        <v>7</v>
      </c>
      <c r="R12" s="94">
        <f t="shared" si="1"/>
        <v>6</v>
      </c>
      <c r="S12" s="95">
        <f t="shared" ref="S12" si="7">R12/Q12*100</f>
        <v>85.714285714285708</v>
      </c>
      <c r="AL12" s="98"/>
    </row>
    <row r="14" spans="1:40" x14ac:dyDescent="0.25">
      <c r="A14" s="393" t="s">
        <v>35</v>
      </c>
      <c r="B14" s="391" t="s">
        <v>204</v>
      </c>
      <c r="C14" s="391"/>
      <c r="D14" s="391"/>
      <c r="E14" s="391"/>
      <c r="F14" s="391"/>
      <c r="G14" s="391"/>
      <c r="H14" s="391"/>
      <c r="I14" s="391"/>
      <c r="J14" s="391"/>
      <c r="K14" s="390" t="s">
        <v>122</v>
      </c>
      <c r="L14" s="390"/>
      <c r="M14" s="390"/>
      <c r="N14" s="390"/>
      <c r="O14" s="390"/>
      <c r="P14" s="390"/>
      <c r="Q14" s="390"/>
      <c r="R14" s="390"/>
      <c r="S14" s="390"/>
    </row>
    <row r="15" spans="1:40" x14ac:dyDescent="0.25">
      <c r="A15" s="393"/>
      <c r="B15" s="391" t="s">
        <v>177</v>
      </c>
      <c r="C15" s="391"/>
      <c r="D15" s="391"/>
      <c r="E15" s="391" t="s">
        <v>178</v>
      </c>
      <c r="F15" s="391"/>
      <c r="G15" s="391"/>
      <c r="H15" s="391" t="s">
        <v>34</v>
      </c>
      <c r="I15" s="391"/>
      <c r="J15" s="391"/>
      <c r="K15" s="390" t="s">
        <v>205</v>
      </c>
      <c r="L15" s="390"/>
      <c r="M15" s="390"/>
      <c r="N15" s="390" t="s">
        <v>206</v>
      </c>
      <c r="O15" s="390"/>
      <c r="P15" s="390"/>
      <c r="Q15" s="390" t="s">
        <v>34</v>
      </c>
      <c r="R15" s="390"/>
      <c r="S15" s="390"/>
    </row>
    <row r="16" spans="1:40" ht="127.5" customHeight="1" x14ac:dyDescent="0.25">
      <c r="A16" s="393"/>
      <c r="B16" s="88" t="s">
        <v>211</v>
      </c>
      <c r="C16" s="88" t="s">
        <v>212</v>
      </c>
      <c r="D16" s="88" t="s">
        <v>209</v>
      </c>
      <c r="E16" s="88" t="s">
        <v>211</v>
      </c>
      <c r="F16" s="88" t="s">
        <v>212</v>
      </c>
      <c r="G16" s="88" t="s">
        <v>209</v>
      </c>
      <c r="H16" s="88" t="s">
        <v>211</v>
      </c>
      <c r="I16" s="88" t="s">
        <v>212</v>
      </c>
      <c r="J16" s="88" t="s">
        <v>209</v>
      </c>
      <c r="K16" s="88" t="s">
        <v>211</v>
      </c>
      <c r="L16" s="88" t="s">
        <v>212</v>
      </c>
      <c r="M16" s="88" t="s">
        <v>209</v>
      </c>
      <c r="N16" s="88" t="s">
        <v>211</v>
      </c>
      <c r="O16" s="88" t="s">
        <v>212</v>
      </c>
      <c r="P16" s="88" t="s">
        <v>209</v>
      </c>
      <c r="Q16" s="88" t="s">
        <v>211</v>
      </c>
      <c r="R16" s="88" t="s">
        <v>212</v>
      </c>
      <c r="S16" s="88" t="s">
        <v>209</v>
      </c>
    </row>
    <row r="17" spans="1:19" x14ac:dyDescent="0.25">
      <c r="A17" s="96" t="s">
        <v>28</v>
      </c>
      <c r="B17" s="235">
        <v>4</v>
      </c>
      <c r="C17" s="235">
        <v>4</v>
      </c>
      <c r="D17" s="236">
        <v>0</v>
      </c>
      <c r="E17" s="235">
        <v>4</v>
      </c>
      <c r="F17" s="235">
        <v>3</v>
      </c>
      <c r="G17" s="236">
        <f>F17/E17*100</f>
        <v>75</v>
      </c>
      <c r="H17" s="235">
        <f>B17+E17</f>
        <v>8</v>
      </c>
      <c r="I17" s="235">
        <f>C17+F17</f>
        <v>7</v>
      </c>
      <c r="J17" s="236">
        <f>I17/H17*100</f>
        <v>87.5</v>
      </c>
      <c r="K17" s="92">
        <f t="shared" ref="K17:L23" si="8">B6+K6+B17</f>
        <v>6</v>
      </c>
      <c r="L17" s="92">
        <f t="shared" si="8"/>
        <v>4</v>
      </c>
      <c r="M17" s="93">
        <f>L17/K17*100</f>
        <v>66.666666666666657</v>
      </c>
      <c r="N17" s="92">
        <f t="shared" ref="N17:O23" si="9">E6+N6+E17</f>
        <v>4</v>
      </c>
      <c r="O17" s="92">
        <f t="shared" si="9"/>
        <v>3</v>
      </c>
      <c r="P17" s="93">
        <f>O17/N17*100</f>
        <v>75</v>
      </c>
      <c r="Q17" s="92">
        <f>K17+N17</f>
        <v>10</v>
      </c>
      <c r="R17" s="92">
        <f>L17+O17</f>
        <v>7</v>
      </c>
      <c r="S17" s="93">
        <f>R17/Q17*100</f>
        <v>70</v>
      </c>
    </row>
    <row r="18" spans="1:19" x14ac:dyDescent="0.25">
      <c r="A18" s="96" t="s">
        <v>29</v>
      </c>
      <c r="B18" s="92">
        <v>0</v>
      </c>
      <c r="C18" s="92">
        <v>0</v>
      </c>
      <c r="D18" s="99" t="s">
        <v>213</v>
      </c>
      <c r="E18" s="92">
        <v>0</v>
      </c>
      <c r="F18" s="92">
        <v>0</v>
      </c>
      <c r="G18" s="99" t="s">
        <v>213</v>
      </c>
      <c r="H18" s="92">
        <f t="shared" ref="H18:I23" si="10">B18+E18</f>
        <v>0</v>
      </c>
      <c r="I18" s="92">
        <f t="shared" si="10"/>
        <v>0</v>
      </c>
      <c r="J18" s="99" t="s">
        <v>213</v>
      </c>
      <c r="K18" s="92">
        <f t="shared" si="8"/>
        <v>0</v>
      </c>
      <c r="L18" s="92">
        <f t="shared" si="8"/>
        <v>0</v>
      </c>
      <c r="M18" s="99" t="s">
        <v>213</v>
      </c>
      <c r="N18" s="92">
        <f t="shared" si="9"/>
        <v>0</v>
      </c>
      <c r="O18" s="92">
        <f t="shared" si="9"/>
        <v>0</v>
      </c>
      <c r="P18" s="99" t="s">
        <v>213</v>
      </c>
      <c r="Q18" s="92">
        <f t="shared" ref="Q18:R23" si="11">K18+N18</f>
        <v>0</v>
      </c>
      <c r="R18" s="92">
        <f t="shared" si="11"/>
        <v>0</v>
      </c>
      <c r="S18" s="99" t="s">
        <v>213</v>
      </c>
    </row>
    <row r="19" spans="1:19" x14ac:dyDescent="0.25">
      <c r="A19" s="96" t="s">
        <v>30</v>
      </c>
      <c r="B19" s="235">
        <v>0</v>
      </c>
      <c r="C19" s="235">
        <v>0</v>
      </c>
      <c r="D19" s="236">
        <v>0</v>
      </c>
      <c r="E19" s="235">
        <v>0</v>
      </c>
      <c r="F19" s="235">
        <v>0</v>
      </c>
      <c r="G19" s="236">
        <v>0</v>
      </c>
      <c r="H19" s="235">
        <f t="shared" si="10"/>
        <v>0</v>
      </c>
      <c r="I19" s="235">
        <f t="shared" si="10"/>
        <v>0</v>
      </c>
      <c r="J19" s="236">
        <v>0</v>
      </c>
      <c r="K19" s="92">
        <f t="shared" si="8"/>
        <v>8</v>
      </c>
      <c r="L19" s="92">
        <f t="shared" si="8"/>
        <v>7</v>
      </c>
      <c r="M19" s="93">
        <f t="shared" ref="M19:M23" si="12">L19/K19*100</f>
        <v>87.5</v>
      </c>
      <c r="N19" s="92">
        <f t="shared" si="9"/>
        <v>0</v>
      </c>
      <c r="O19" s="92">
        <f t="shared" si="9"/>
        <v>0</v>
      </c>
      <c r="P19" s="99" t="s">
        <v>213</v>
      </c>
      <c r="Q19" s="92">
        <f t="shared" si="11"/>
        <v>8</v>
      </c>
      <c r="R19" s="92">
        <f t="shared" si="11"/>
        <v>7</v>
      </c>
      <c r="S19" s="93">
        <f t="shared" ref="S19:S23" si="13">R19/Q19*100</f>
        <v>87.5</v>
      </c>
    </row>
    <row r="20" spans="1:19" x14ac:dyDescent="0.25">
      <c r="A20" s="96" t="s">
        <v>31</v>
      </c>
      <c r="B20" s="90">
        <v>0</v>
      </c>
      <c r="C20" s="90">
        <v>0</v>
      </c>
      <c r="D20" s="99" t="s">
        <v>213</v>
      </c>
      <c r="E20" s="90">
        <v>0</v>
      </c>
      <c r="F20" s="90">
        <v>0</v>
      </c>
      <c r="G20" s="99" t="s">
        <v>213</v>
      </c>
      <c r="H20" s="90">
        <f t="shared" si="10"/>
        <v>0</v>
      </c>
      <c r="I20" s="90">
        <f t="shared" si="10"/>
        <v>0</v>
      </c>
      <c r="J20" s="99" t="s">
        <v>213</v>
      </c>
      <c r="K20" s="90">
        <f t="shared" si="8"/>
        <v>0</v>
      </c>
      <c r="L20" s="90">
        <f t="shared" si="8"/>
        <v>0</v>
      </c>
      <c r="M20" s="99" t="s">
        <v>213</v>
      </c>
      <c r="N20" s="90">
        <f t="shared" si="9"/>
        <v>0</v>
      </c>
      <c r="O20" s="90">
        <f t="shared" si="9"/>
        <v>0</v>
      </c>
      <c r="P20" s="99" t="s">
        <v>213</v>
      </c>
      <c r="Q20" s="90">
        <f t="shared" si="11"/>
        <v>0</v>
      </c>
      <c r="R20" s="90">
        <f t="shared" si="11"/>
        <v>0</v>
      </c>
      <c r="S20" s="99" t="s">
        <v>213</v>
      </c>
    </row>
    <row r="21" spans="1:19" x14ac:dyDescent="0.25">
      <c r="A21" s="96" t="s">
        <v>32</v>
      </c>
      <c r="B21" s="92">
        <v>0</v>
      </c>
      <c r="C21" s="92">
        <v>0</v>
      </c>
      <c r="D21" s="99" t="s">
        <v>213</v>
      </c>
      <c r="E21" s="90">
        <v>0</v>
      </c>
      <c r="F21" s="90">
        <v>0</v>
      </c>
      <c r="G21" s="99" t="s">
        <v>213</v>
      </c>
      <c r="H21" s="90">
        <f t="shared" si="10"/>
        <v>0</v>
      </c>
      <c r="I21" s="90">
        <f t="shared" si="10"/>
        <v>0</v>
      </c>
      <c r="J21" s="99" t="s">
        <v>213</v>
      </c>
      <c r="K21" s="90">
        <f t="shared" si="8"/>
        <v>0</v>
      </c>
      <c r="L21" s="90">
        <f t="shared" si="8"/>
        <v>0</v>
      </c>
      <c r="M21" s="99" t="s">
        <v>213</v>
      </c>
      <c r="N21" s="90">
        <f t="shared" si="9"/>
        <v>0</v>
      </c>
      <c r="O21" s="90">
        <f t="shared" si="9"/>
        <v>0</v>
      </c>
      <c r="P21" s="99" t="s">
        <v>213</v>
      </c>
      <c r="Q21" s="90">
        <f t="shared" si="11"/>
        <v>0</v>
      </c>
      <c r="R21" s="90">
        <f t="shared" si="11"/>
        <v>0</v>
      </c>
      <c r="S21" s="99" t="s">
        <v>213</v>
      </c>
    </row>
    <row r="22" spans="1:19" x14ac:dyDescent="0.25">
      <c r="A22" s="96" t="s">
        <v>33</v>
      </c>
      <c r="B22" s="90">
        <v>0</v>
      </c>
      <c r="C22" s="90">
        <v>0</v>
      </c>
      <c r="D22" s="99" t="s">
        <v>213</v>
      </c>
      <c r="E22" s="90">
        <v>0</v>
      </c>
      <c r="F22" s="90">
        <v>0</v>
      </c>
      <c r="G22" s="99" t="s">
        <v>213</v>
      </c>
      <c r="H22" s="90">
        <f t="shared" si="10"/>
        <v>0</v>
      </c>
      <c r="I22" s="90">
        <f t="shared" si="10"/>
        <v>0</v>
      </c>
      <c r="J22" s="99" t="s">
        <v>213</v>
      </c>
      <c r="K22" s="90">
        <f t="shared" si="8"/>
        <v>0</v>
      </c>
      <c r="L22" s="90">
        <f t="shared" si="8"/>
        <v>0</v>
      </c>
      <c r="M22" s="99" t="s">
        <v>213</v>
      </c>
      <c r="N22" s="90">
        <f t="shared" si="9"/>
        <v>0</v>
      </c>
      <c r="O22" s="90">
        <f t="shared" si="9"/>
        <v>0</v>
      </c>
      <c r="P22" s="99" t="s">
        <v>213</v>
      </c>
      <c r="Q22" s="90">
        <f t="shared" si="11"/>
        <v>0</v>
      </c>
      <c r="R22" s="90">
        <f t="shared" si="11"/>
        <v>0</v>
      </c>
      <c r="S22" s="99" t="s">
        <v>213</v>
      </c>
    </row>
    <row r="23" spans="1:19" x14ac:dyDescent="0.25">
      <c r="A23" s="97" t="s">
        <v>122</v>
      </c>
      <c r="B23" s="94">
        <f>SUM(B17:B22)</f>
        <v>4</v>
      </c>
      <c r="C23" s="94">
        <f>SUM(C17:C22)</f>
        <v>4</v>
      </c>
      <c r="D23" s="95">
        <v>0</v>
      </c>
      <c r="E23" s="94">
        <f>SUM(E17:E22)</f>
        <v>4</v>
      </c>
      <c r="F23" s="94">
        <f>SUM(F17:F22)</f>
        <v>3</v>
      </c>
      <c r="G23" s="95">
        <f t="shared" ref="G23" si="14">F23/E23*100</f>
        <v>75</v>
      </c>
      <c r="H23" s="94">
        <f t="shared" si="10"/>
        <v>8</v>
      </c>
      <c r="I23" s="94">
        <f t="shared" si="10"/>
        <v>7</v>
      </c>
      <c r="J23" s="95">
        <f t="shared" ref="J23" si="15">I23/H23*100</f>
        <v>87.5</v>
      </c>
      <c r="K23" s="94">
        <f t="shared" si="8"/>
        <v>14</v>
      </c>
      <c r="L23" s="94">
        <f t="shared" si="8"/>
        <v>11</v>
      </c>
      <c r="M23" s="95">
        <f t="shared" si="12"/>
        <v>78.571428571428569</v>
      </c>
      <c r="N23" s="94">
        <f t="shared" si="9"/>
        <v>4</v>
      </c>
      <c r="O23" s="94">
        <f t="shared" si="9"/>
        <v>3</v>
      </c>
      <c r="P23" s="95">
        <f t="shared" ref="P23" si="16">O23/N23*100</f>
        <v>75</v>
      </c>
      <c r="Q23" s="94">
        <f t="shared" si="11"/>
        <v>18</v>
      </c>
      <c r="R23" s="94">
        <f t="shared" si="11"/>
        <v>14</v>
      </c>
      <c r="S23" s="95">
        <f t="shared" si="13"/>
        <v>77.777777777777786</v>
      </c>
    </row>
  </sheetData>
  <mergeCells count="19">
    <mergeCell ref="N15:P15"/>
    <mergeCell ref="Q15:S15"/>
    <mergeCell ref="A14:A16"/>
    <mergeCell ref="N4:P4"/>
    <mergeCell ref="Q4:S4"/>
    <mergeCell ref="B15:D15"/>
    <mergeCell ref="E15:G15"/>
    <mergeCell ref="H15:J15"/>
    <mergeCell ref="K15:M15"/>
    <mergeCell ref="A1:AK1"/>
    <mergeCell ref="A3:A5"/>
    <mergeCell ref="B3:J3"/>
    <mergeCell ref="K3:S3"/>
    <mergeCell ref="B14:J14"/>
    <mergeCell ref="K14:S14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workbookViewId="0">
      <selection activeCell="Y16" sqref="Y16"/>
    </sheetView>
  </sheetViews>
  <sheetFormatPr defaultRowHeight="12.75" x14ac:dyDescent="0.2"/>
  <cols>
    <col min="1" max="1" width="8" style="6" customWidth="1"/>
    <col min="2" max="2" width="5" style="6" customWidth="1"/>
    <col min="3" max="3" width="5.28515625" style="6" customWidth="1"/>
    <col min="4" max="4" width="5.140625" style="6" customWidth="1"/>
    <col min="5" max="5" width="5.42578125" style="6" customWidth="1"/>
    <col min="6" max="6" width="5.140625" style="6" customWidth="1"/>
    <col min="7" max="7" width="5.7109375" style="6" customWidth="1"/>
    <col min="8" max="8" width="4.85546875" style="6" customWidth="1"/>
    <col min="9" max="9" width="5.28515625" style="6" customWidth="1"/>
    <col min="10" max="10" width="4.85546875" style="6" customWidth="1"/>
    <col min="11" max="12" width="5" style="6" customWidth="1"/>
    <col min="13" max="13" width="5.28515625" style="6" customWidth="1"/>
    <col min="14" max="14" width="5.140625" style="6" customWidth="1"/>
    <col min="15" max="21" width="6.7109375" style="6" customWidth="1"/>
    <col min="22" max="22" width="7.42578125" style="6" customWidth="1"/>
    <col min="23" max="259" width="9.140625" style="6"/>
    <col min="260" max="260" width="10.7109375" style="6" customWidth="1"/>
    <col min="261" max="261" width="8.42578125" style="6" customWidth="1"/>
    <col min="262" max="263" width="7.140625" style="6" customWidth="1"/>
    <col min="264" max="264" width="8.28515625" style="6" customWidth="1"/>
    <col min="265" max="265" width="3.7109375" style="6" customWidth="1"/>
    <col min="266" max="266" width="9.140625" style="6"/>
    <col min="267" max="267" width="8.140625" style="6" customWidth="1"/>
    <col min="268" max="268" width="7.140625" style="6" customWidth="1"/>
    <col min="269" max="269" width="8" style="6" customWidth="1"/>
    <col min="270" max="270" width="7.85546875" style="6" customWidth="1"/>
    <col min="271" max="274" width="9.140625" style="6"/>
    <col min="275" max="275" width="9.5703125" style="6" bestFit="1" customWidth="1"/>
    <col min="276" max="515" width="9.140625" style="6"/>
    <col min="516" max="516" width="10.7109375" style="6" customWidth="1"/>
    <col min="517" max="517" width="8.42578125" style="6" customWidth="1"/>
    <col min="518" max="519" width="7.140625" style="6" customWidth="1"/>
    <col min="520" max="520" width="8.28515625" style="6" customWidth="1"/>
    <col min="521" max="521" width="3.7109375" style="6" customWidth="1"/>
    <col min="522" max="522" width="9.140625" style="6"/>
    <col min="523" max="523" width="8.140625" style="6" customWidth="1"/>
    <col min="524" max="524" width="7.140625" style="6" customWidth="1"/>
    <col min="525" max="525" width="8" style="6" customWidth="1"/>
    <col min="526" max="526" width="7.85546875" style="6" customWidth="1"/>
    <col min="527" max="530" width="9.140625" style="6"/>
    <col min="531" max="531" width="9.5703125" style="6" bestFit="1" customWidth="1"/>
    <col min="532" max="771" width="9.140625" style="6"/>
    <col min="772" max="772" width="10.7109375" style="6" customWidth="1"/>
    <col min="773" max="773" width="8.42578125" style="6" customWidth="1"/>
    <col min="774" max="775" width="7.140625" style="6" customWidth="1"/>
    <col min="776" max="776" width="8.28515625" style="6" customWidth="1"/>
    <col min="777" max="777" width="3.7109375" style="6" customWidth="1"/>
    <col min="778" max="778" width="9.140625" style="6"/>
    <col min="779" max="779" width="8.140625" style="6" customWidth="1"/>
    <col min="780" max="780" width="7.140625" style="6" customWidth="1"/>
    <col min="781" max="781" width="8" style="6" customWidth="1"/>
    <col min="782" max="782" width="7.85546875" style="6" customWidth="1"/>
    <col min="783" max="786" width="9.140625" style="6"/>
    <col min="787" max="787" width="9.5703125" style="6" bestFit="1" customWidth="1"/>
    <col min="788" max="1027" width="9.140625" style="6"/>
    <col min="1028" max="1028" width="10.7109375" style="6" customWidth="1"/>
    <col min="1029" max="1029" width="8.42578125" style="6" customWidth="1"/>
    <col min="1030" max="1031" width="7.140625" style="6" customWidth="1"/>
    <col min="1032" max="1032" width="8.28515625" style="6" customWidth="1"/>
    <col min="1033" max="1033" width="3.7109375" style="6" customWidth="1"/>
    <col min="1034" max="1034" width="9.140625" style="6"/>
    <col min="1035" max="1035" width="8.140625" style="6" customWidth="1"/>
    <col min="1036" max="1036" width="7.140625" style="6" customWidth="1"/>
    <col min="1037" max="1037" width="8" style="6" customWidth="1"/>
    <col min="1038" max="1038" width="7.85546875" style="6" customWidth="1"/>
    <col min="1039" max="1042" width="9.140625" style="6"/>
    <col min="1043" max="1043" width="9.5703125" style="6" bestFit="1" customWidth="1"/>
    <col min="1044" max="1283" width="9.140625" style="6"/>
    <col min="1284" max="1284" width="10.7109375" style="6" customWidth="1"/>
    <col min="1285" max="1285" width="8.42578125" style="6" customWidth="1"/>
    <col min="1286" max="1287" width="7.140625" style="6" customWidth="1"/>
    <col min="1288" max="1288" width="8.28515625" style="6" customWidth="1"/>
    <col min="1289" max="1289" width="3.7109375" style="6" customWidth="1"/>
    <col min="1290" max="1290" width="9.140625" style="6"/>
    <col min="1291" max="1291" width="8.140625" style="6" customWidth="1"/>
    <col min="1292" max="1292" width="7.140625" style="6" customWidth="1"/>
    <col min="1293" max="1293" width="8" style="6" customWidth="1"/>
    <col min="1294" max="1294" width="7.85546875" style="6" customWidth="1"/>
    <col min="1295" max="1298" width="9.140625" style="6"/>
    <col min="1299" max="1299" width="9.5703125" style="6" bestFit="1" customWidth="1"/>
    <col min="1300" max="1539" width="9.140625" style="6"/>
    <col min="1540" max="1540" width="10.7109375" style="6" customWidth="1"/>
    <col min="1541" max="1541" width="8.42578125" style="6" customWidth="1"/>
    <col min="1542" max="1543" width="7.140625" style="6" customWidth="1"/>
    <col min="1544" max="1544" width="8.28515625" style="6" customWidth="1"/>
    <col min="1545" max="1545" width="3.7109375" style="6" customWidth="1"/>
    <col min="1546" max="1546" width="9.140625" style="6"/>
    <col min="1547" max="1547" width="8.140625" style="6" customWidth="1"/>
    <col min="1548" max="1548" width="7.140625" style="6" customWidth="1"/>
    <col min="1549" max="1549" width="8" style="6" customWidth="1"/>
    <col min="1550" max="1550" width="7.85546875" style="6" customWidth="1"/>
    <col min="1551" max="1554" width="9.140625" style="6"/>
    <col min="1555" max="1555" width="9.5703125" style="6" bestFit="1" customWidth="1"/>
    <col min="1556" max="1795" width="9.140625" style="6"/>
    <col min="1796" max="1796" width="10.7109375" style="6" customWidth="1"/>
    <col min="1797" max="1797" width="8.42578125" style="6" customWidth="1"/>
    <col min="1798" max="1799" width="7.140625" style="6" customWidth="1"/>
    <col min="1800" max="1800" width="8.28515625" style="6" customWidth="1"/>
    <col min="1801" max="1801" width="3.7109375" style="6" customWidth="1"/>
    <col min="1802" max="1802" width="9.140625" style="6"/>
    <col min="1803" max="1803" width="8.140625" style="6" customWidth="1"/>
    <col min="1804" max="1804" width="7.140625" style="6" customWidth="1"/>
    <col min="1805" max="1805" width="8" style="6" customWidth="1"/>
    <col min="1806" max="1806" width="7.85546875" style="6" customWidth="1"/>
    <col min="1807" max="1810" width="9.140625" style="6"/>
    <col min="1811" max="1811" width="9.5703125" style="6" bestFit="1" customWidth="1"/>
    <col min="1812" max="2051" width="9.140625" style="6"/>
    <col min="2052" max="2052" width="10.7109375" style="6" customWidth="1"/>
    <col min="2053" max="2053" width="8.42578125" style="6" customWidth="1"/>
    <col min="2054" max="2055" width="7.140625" style="6" customWidth="1"/>
    <col min="2056" max="2056" width="8.28515625" style="6" customWidth="1"/>
    <col min="2057" max="2057" width="3.7109375" style="6" customWidth="1"/>
    <col min="2058" max="2058" width="9.140625" style="6"/>
    <col min="2059" max="2059" width="8.140625" style="6" customWidth="1"/>
    <col min="2060" max="2060" width="7.140625" style="6" customWidth="1"/>
    <col min="2061" max="2061" width="8" style="6" customWidth="1"/>
    <col min="2062" max="2062" width="7.85546875" style="6" customWidth="1"/>
    <col min="2063" max="2066" width="9.140625" style="6"/>
    <col min="2067" max="2067" width="9.5703125" style="6" bestFit="1" customWidth="1"/>
    <col min="2068" max="2307" width="9.140625" style="6"/>
    <col min="2308" max="2308" width="10.7109375" style="6" customWidth="1"/>
    <col min="2309" max="2309" width="8.42578125" style="6" customWidth="1"/>
    <col min="2310" max="2311" width="7.140625" style="6" customWidth="1"/>
    <col min="2312" max="2312" width="8.28515625" style="6" customWidth="1"/>
    <col min="2313" max="2313" width="3.7109375" style="6" customWidth="1"/>
    <col min="2314" max="2314" width="9.140625" style="6"/>
    <col min="2315" max="2315" width="8.140625" style="6" customWidth="1"/>
    <col min="2316" max="2316" width="7.140625" style="6" customWidth="1"/>
    <col min="2317" max="2317" width="8" style="6" customWidth="1"/>
    <col min="2318" max="2318" width="7.85546875" style="6" customWidth="1"/>
    <col min="2319" max="2322" width="9.140625" style="6"/>
    <col min="2323" max="2323" width="9.5703125" style="6" bestFit="1" customWidth="1"/>
    <col min="2324" max="2563" width="9.140625" style="6"/>
    <col min="2564" max="2564" width="10.7109375" style="6" customWidth="1"/>
    <col min="2565" max="2565" width="8.42578125" style="6" customWidth="1"/>
    <col min="2566" max="2567" width="7.140625" style="6" customWidth="1"/>
    <col min="2568" max="2568" width="8.28515625" style="6" customWidth="1"/>
    <col min="2569" max="2569" width="3.7109375" style="6" customWidth="1"/>
    <col min="2570" max="2570" width="9.140625" style="6"/>
    <col min="2571" max="2571" width="8.140625" style="6" customWidth="1"/>
    <col min="2572" max="2572" width="7.140625" style="6" customWidth="1"/>
    <col min="2573" max="2573" width="8" style="6" customWidth="1"/>
    <col min="2574" max="2574" width="7.85546875" style="6" customWidth="1"/>
    <col min="2575" max="2578" width="9.140625" style="6"/>
    <col min="2579" max="2579" width="9.5703125" style="6" bestFit="1" customWidth="1"/>
    <col min="2580" max="2819" width="9.140625" style="6"/>
    <col min="2820" max="2820" width="10.7109375" style="6" customWidth="1"/>
    <col min="2821" max="2821" width="8.42578125" style="6" customWidth="1"/>
    <col min="2822" max="2823" width="7.140625" style="6" customWidth="1"/>
    <col min="2824" max="2824" width="8.28515625" style="6" customWidth="1"/>
    <col min="2825" max="2825" width="3.7109375" style="6" customWidth="1"/>
    <col min="2826" max="2826" width="9.140625" style="6"/>
    <col min="2827" max="2827" width="8.140625" style="6" customWidth="1"/>
    <col min="2828" max="2828" width="7.140625" style="6" customWidth="1"/>
    <col min="2829" max="2829" width="8" style="6" customWidth="1"/>
    <col min="2830" max="2830" width="7.85546875" style="6" customWidth="1"/>
    <col min="2831" max="2834" width="9.140625" style="6"/>
    <col min="2835" max="2835" width="9.5703125" style="6" bestFit="1" customWidth="1"/>
    <col min="2836" max="3075" width="9.140625" style="6"/>
    <col min="3076" max="3076" width="10.7109375" style="6" customWidth="1"/>
    <col min="3077" max="3077" width="8.42578125" style="6" customWidth="1"/>
    <col min="3078" max="3079" width="7.140625" style="6" customWidth="1"/>
    <col min="3080" max="3080" width="8.28515625" style="6" customWidth="1"/>
    <col min="3081" max="3081" width="3.7109375" style="6" customWidth="1"/>
    <col min="3082" max="3082" width="9.140625" style="6"/>
    <col min="3083" max="3083" width="8.140625" style="6" customWidth="1"/>
    <col min="3084" max="3084" width="7.140625" style="6" customWidth="1"/>
    <col min="3085" max="3085" width="8" style="6" customWidth="1"/>
    <col min="3086" max="3086" width="7.85546875" style="6" customWidth="1"/>
    <col min="3087" max="3090" width="9.140625" style="6"/>
    <col min="3091" max="3091" width="9.5703125" style="6" bestFit="1" customWidth="1"/>
    <col min="3092" max="3331" width="9.140625" style="6"/>
    <col min="3332" max="3332" width="10.7109375" style="6" customWidth="1"/>
    <col min="3333" max="3333" width="8.42578125" style="6" customWidth="1"/>
    <col min="3334" max="3335" width="7.140625" style="6" customWidth="1"/>
    <col min="3336" max="3336" width="8.28515625" style="6" customWidth="1"/>
    <col min="3337" max="3337" width="3.7109375" style="6" customWidth="1"/>
    <col min="3338" max="3338" width="9.140625" style="6"/>
    <col min="3339" max="3339" width="8.140625" style="6" customWidth="1"/>
    <col min="3340" max="3340" width="7.140625" style="6" customWidth="1"/>
    <col min="3341" max="3341" width="8" style="6" customWidth="1"/>
    <col min="3342" max="3342" width="7.85546875" style="6" customWidth="1"/>
    <col min="3343" max="3346" width="9.140625" style="6"/>
    <col min="3347" max="3347" width="9.5703125" style="6" bestFit="1" customWidth="1"/>
    <col min="3348" max="3587" width="9.140625" style="6"/>
    <col min="3588" max="3588" width="10.7109375" style="6" customWidth="1"/>
    <col min="3589" max="3589" width="8.42578125" style="6" customWidth="1"/>
    <col min="3590" max="3591" width="7.140625" style="6" customWidth="1"/>
    <col min="3592" max="3592" width="8.28515625" style="6" customWidth="1"/>
    <col min="3593" max="3593" width="3.7109375" style="6" customWidth="1"/>
    <col min="3594" max="3594" width="9.140625" style="6"/>
    <col min="3595" max="3595" width="8.140625" style="6" customWidth="1"/>
    <col min="3596" max="3596" width="7.140625" style="6" customWidth="1"/>
    <col min="3597" max="3597" width="8" style="6" customWidth="1"/>
    <col min="3598" max="3598" width="7.85546875" style="6" customWidth="1"/>
    <col min="3599" max="3602" width="9.140625" style="6"/>
    <col min="3603" max="3603" width="9.5703125" style="6" bestFit="1" customWidth="1"/>
    <col min="3604" max="3843" width="9.140625" style="6"/>
    <col min="3844" max="3844" width="10.7109375" style="6" customWidth="1"/>
    <col min="3845" max="3845" width="8.42578125" style="6" customWidth="1"/>
    <col min="3846" max="3847" width="7.140625" style="6" customWidth="1"/>
    <col min="3848" max="3848" width="8.28515625" style="6" customWidth="1"/>
    <col min="3849" max="3849" width="3.7109375" style="6" customWidth="1"/>
    <col min="3850" max="3850" width="9.140625" style="6"/>
    <col min="3851" max="3851" width="8.140625" style="6" customWidth="1"/>
    <col min="3852" max="3852" width="7.140625" style="6" customWidth="1"/>
    <col min="3853" max="3853" width="8" style="6" customWidth="1"/>
    <col min="3854" max="3854" width="7.85546875" style="6" customWidth="1"/>
    <col min="3855" max="3858" width="9.140625" style="6"/>
    <col min="3859" max="3859" width="9.5703125" style="6" bestFit="1" customWidth="1"/>
    <col min="3860" max="4099" width="9.140625" style="6"/>
    <col min="4100" max="4100" width="10.7109375" style="6" customWidth="1"/>
    <col min="4101" max="4101" width="8.42578125" style="6" customWidth="1"/>
    <col min="4102" max="4103" width="7.140625" style="6" customWidth="1"/>
    <col min="4104" max="4104" width="8.28515625" style="6" customWidth="1"/>
    <col min="4105" max="4105" width="3.7109375" style="6" customWidth="1"/>
    <col min="4106" max="4106" width="9.140625" style="6"/>
    <col min="4107" max="4107" width="8.140625" style="6" customWidth="1"/>
    <col min="4108" max="4108" width="7.140625" style="6" customWidth="1"/>
    <col min="4109" max="4109" width="8" style="6" customWidth="1"/>
    <col min="4110" max="4110" width="7.85546875" style="6" customWidth="1"/>
    <col min="4111" max="4114" width="9.140625" style="6"/>
    <col min="4115" max="4115" width="9.5703125" style="6" bestFit="1" customWidth="1"/>
    <col min="4116" max="4355" width="9.140625" style="6"/>
    <col min="4356" max="4356" width="10.7109375" style="6" customWidth="1"/>
    <col min="4357" max="4357" width="8.42578125" style="6" customWidth="1"/>
    <col min="4358" max="4359" width="7.140625" style="6" customWidth="1"/>
    <col min="4360" max="4360" width="8.28515625" style="6" customWidth="1"/>
    <col min="4361" max="4361" width="3.7109375" style="6" customWidth="1"/>
    <col min="4362" max="4362" width="9.140625" style="6"/>
    <col min="4363" max="4363" width="8.140625" style="6" customWidth="1"/>
    <col min="4364" max="4364" width="7.140625" style="6" customWidth="1"/>
    <col min="4365" max="4365" width="8" style="6" customWidth="1"/>
    <col min="4366" max="4366" width="7.85546875" style="6" customWidth="1"/>
    <col min="4367" max="4370" width="9.140625" style="6"/>
    <col min="4371" max="4371" width="9.5703125" style="6" bestFit="1" customWidth="1"/>
    <col min="4372" max="4611" width="9.140625" style="6"/>
    <col min="4612" max="4612" width="10.7109375" style="6" customWidth="1"/>
    <col min="4613" max="4613" width="8.42578125" style="6" customWidth="1"/>
    <col min="4614" max="4615" width="7.140625" style="6" customWidth="1"/>
    <col min="4616" max="4616" width="8.28515625" style="6" customWidth="1"/>
    <col min="4617" max="4617" width="3.7109375" style="6" customWidth="1"/>
    <col min="4618" max="4618" width="9.140625" style="6"/>
    <col min="4619" max="4619" width="8.140625" style="6" customWidth="1"/>
    <col min="4620" max="4620" width="7.140625" style="6" customWidth="1"/>
    <col min="4621" max="4621" width="8" style="6" customWidth="1"/>
    <col min="4622" max="4622" width="7.85546875" style="6" customWidth="1"/>
    <col min="4623" max="4626" width="9.140625" style="6"/>
    <col min="4627" max="4627" width="9.5703125" style="6" bestFit="1" customWidth="1"/>
    <col min="4628" max="4867" width="9.140625" style="6"/>
    <col min="4868" max="4868" width="10.7109375" style="6" customWidth="1"/>
    <col min="4869" max="4869" width="8.42578125" style="6" customWidth="1"/>
    <col min="4870" max="4871" width="7.140625" style="6" customWidth="1"/>
    <col min="4872" max="4872" width="8.28515625" style="6" customWidth="1"/>
    <col min="4873" max="4873" width="3.7109375" style="6" customWidth="1"/>
    <col min="4874" max="4874" width="9.140625" style="6"/>
    <col min="4875" max="4875" width="8.140625" style="6" customWidth="1"/>
    <col min="4876" max="4876" width="7.140625" style="6" customWidth="1"/>
    <col min="4877" max="4877" width="8" style="6" customWidth="1"/>
    <col min="4878" max="4878" width="7.85546875" style="6" customWidth="1"/>
    <col min="4879" max="4882" width="9.140625" style="6"/>
    <col min="4883" max="4883" width="9.5703125" style="6" bestFit="1" customWidth="1"/>
    <col min="4884" max="5123" width="9.140625" style="6"/>
    <col min="5124" max="5124" width="10.7109375" style="6" customWidth="1"/>
    <col min="5125" max="5125" width="8.42578125" style="6" customWidth="1"/>
    <col min="5126" max="5127" width="7.140625" style="6" customWidth="1"/>
    <col min="5128" max="5128" width="8.28515625" style="6" customWidth="1"/>
    <col min="5129" max="5129" width="3.7109375" style="6" customWidth="1"/>
    <col min="5130" max="5130" width="9.140625" style="6"/>
    <col min="5131" max="5131" width="8.140625" style="6" customWidth="1"/>
    <col min="5132" max="5132" width="7.140625" style="6" customWidth="1"/>
    <col min="5133" max="5133" width="8" style="6" customWidth="1"/>
    <col min="5134" max="5134" width="7.85546875" style="6" customWidth="1"/>
    <col min="5135" max="5138" width="9.140625" style="6"/>
    <col min="5139" max="5139" width="9.5703125" style="6" bestFit="1" customWidth="1"/>
    <col min="5140" max="5379" width="9.140625" style="6"/>
    <col min="5380" max="5380" width="10.7109375" style="6" customWidth="1"/>
    <col min="5381" max="5381" width="8.42578125" style="6" customWidth="1"/>
    <col min="5382" max="5383" width="7.140625" style="6" customWidth="1"/>
    <col min="5384" max="5384" width="8.28515625" style="6" customWidth="1"/>
    <col min="5385" max="5385" width="3.7109375" style="6" customWidth="1"/>
    <col min="5386" max="5386" width="9.140625" style="6"/>
    <col min="5387" max="5387" width="8.140625" style="6" customWidth="1"/>
    <col min="5388" max="5388" width="7.140625" style="6" customWidth="1"/>
    <col min="5389" max="5389" width="8" style="6" customWidth="1"/>
    <col min="5390" max="5390" width="7.85546875" style="6" customWidth="1"/>
    <col min="5391" max="5394" width="9.140625" style="6"/>
    <col min="5395" max="5395" width="9.5703125" style="6" bestFit="1" customWidth="1"/>
    <col min="5396" max="5635" width="9.140625" style="6"/>
    <col min="5636" max="5636" width="10.7109375" style="6" customWidth="1"/>
    <col min="5637" max="5637" width="8.42578125" style="6" customWidth="1"/>
    <col min="5638" max="5639" width="7.140625" style="6" customWidth="1"/>
    <col min="5640" max="5640" width="8.28515625" style="6" customWidth="1"/>
    <col min="5641" max="5641" width="3.7109375" style="6" customWidth="1"/>
    <col min="5642" max="5642" width="9.140625" style="6"/>
    <col min="5643" max="5643" width="8.140625" style="6" customWidth="1"/>
    <col min="5644" max="5644" width="7.140625" style="6" customWidth="1"/>
    <col min="5645" max="5645" width="8" style="6" customWidth="1"/>
    <col min="5646" max="5646" width="7.85546875" style="6" customWidth="1"/>
    <col min="5647" max="5650" width="9.140625" style="6"/>
    <col min="5651" max="5651" width="9.5703125" style="6" bestFit="1" customWidth="1"/>
    <col min="5652" max="5891" width="9.140625" style="6"/>
    <col min="5892" max="5892" width="10.7109375" style="6" customWidth="1"/>
    <col min="5893" max="5893" width="8.42578125" style="6" customWidth="1"/>
    <col min="5894" max="5895" width="7.140625" style="6" customWidth="1"/>
    <col min="5896" max="5896" width="8.28515625" style="6" customWidth="1"/>
    <col min="5897" max="5897" width="3.7109375" style="6" customWidth="1"/>
    <col min="5898" max="5898" width="9.140625" style="6"/>
    <col min="5899" max="5899" width="8.140625" style="6" customWidth="1"/>
    <col min="5900" max="5900" width="7.140625" style="6" customWidth="1"/>
    <col min="5901" max="5901" width="8" style="6" customWidth="1"/>
    <col min="5902" max="5902" width="7.85546875" style="6" customWidth="1"/>
    <col min="5903" max="5906" width="9.140625" style="6"/>
    <col min="5907" max="5907" width="9.5703125" style="6" bestFit="1" customWidth="1"/>
    <col min="5908" max="6147" width="9.140625" style="6"/>
    <col min="6148" max="6148" width="10.7109375" style="6" customWidth="1"/>
    <col min="6149" max="6149" width="8.42578125" style="6" customWidth="1"/>
    <col min="6150" max="6151" width="7.140625" style="6" customWidth="1"/>
    <col min="6152" max="6152" width="8.28515625" style="6" customWidth="1"/>
    <col min="6153" max="6153" width="3.7109375" style="6" customWidth="1"/>
    <col min="6154" max="6154" width="9.140625" style="6"/>
    <col min="6155" max="6155" width="8.140625" style="6" customWidth="1"/>
    <col min="6156" max="6156" width="7.140625" style="6" customWidth="1"/>
    <col min="6157" max="6157" width="8" style="6" customWidth="1"/>
    <col min="6158" max="6158" width="7.85546875" style="6" customWidth="1"/>
    <col min="6159" max="6162" width="9.140625" style="6"/>
    <col min="6163" max="6163" width="9.5703125" style="6" bestFit="1" customWidth="1"/>
    <col min="6164" max="6403" width="9.140625" style="6"/>
    <col min="6404" max="6404" width="10.7109375" style="6" customWidth="1"/>
    <col min="6405" max="6405" width="8.42578125" style="6" customWidth="1"/>
    <col min="6406" max="6407" width="7.140625" style="6" customWidth="1"/>
    <col min="6408" max="6408" width="8.28515625" style="6" customWidth="1"/>
    <col min="6409" max="6409" width="3.7109375" style="6" customWidth="1"/>
    <col min="6410" max="6410" width="9.140625" style="6"/>
    <col min="6411" max="6411" width="8.140625" style="6" customWidth="1"/>
    <col min="6412" max="6412" width="7.140625" style="6" customWidth="1"/>
    <col min="6413" max="6413" width="8" style="6" customWidth="1"/>
    <col min="6414" max="6414" width="7.85546875" style="6" customWidth="1"/>
    <col min="6415" max="6418" width="9.140625" style="6"/>
    <col min="6419" max="6419" width="9.5703125" style="6" bestFit="1" customWidth="1"/>
    <col min="6420" max="6659" width="9.140625" style="6"/>
    <col min="6660" max="6660" width="10.7109375" style="6" customWidth="1"/>
    <col min="6661" max="6661" width="8.42578125" style="6" customWidth="1"/>
    <col min="6662" max="6663" width="7.140625" style="6" customWidth="1"/>
    <col min="6664" max="6664" width="8.28515625" style="6" customWidth="1"/>
    <col min="6665" max="6665" width="3.7109375" style="6" customWidth="1"/>
    <col min="6666" max="6666" width="9.140625" style="6"/>
    <col min="6667" max="6667" width="8.140625" style="6" customWidth="1"/>
    <col min="6668" max="6668" width="7.140625" style="6" customWidth="1"/>
    <col min="6669" max="6669" width="8" style="6" customWidth="1"/>
    <col min="6670" max="6670" width="7.85546875" style="6" customWidth="1"/>
    <col min="6671" max="6674" width="9.140625" style="6"/>
    <col min="6675" max="6675" width="9.5703125" style="6" bestFit="1" customWidth="1"/>
    <col min="6676" max="6915" width="9.140625" style="6"/>
    <col min="6916" max="6916" width="10.7109375" style="6" customWidth="1"/>
    <col min="6917" max="6917" width="8.42578125" style="6" customWidth="1"/>
    <col min="6918" max="6919" width="7.140625" style="6" customWidth="1"/>
    <col min="6920" max="6920" width="8.28515625" style="6" customWidth="1"/>
    <col min="6921" max="6921" width="3.7109375" style="6" customWidth="1"/>
    <col min="6922" max="6922" width="9.140625" style="6"/>
    <col min="6923" max="6923" width="8.140625" style="6" customWidth="1"/>
    <col min="6924" max="6924" width="7.140625" style="6" customWidth="1"/>
    <col min="6925" max="6925" width="8" style="6" customWidth="1"/>
    <col min="6926" max="6926" width="7.85546875" style="6" customWidth="1"/>
    <col min="6927" max="6930" width="9.140625" style="6"/>
    <col min="6931" max="6931" width="9.5703125" style="6" bestFit="1" customWidth="1"/>
    <col min="6932" max="7171" width="9.140625" style="6"/>
    <col min="7172" max="7172" width="10.7109375" style="6" customWidth="1"/>
    <col min="7173" max="7173" width="8.42578125" style="6" customWidth="1"/>
    <col min="7174" max="7175" width="7.140625" style="6" customWidth="1"/>
    <col min="7176" max="7176" width="8.28515625" style="6" customWidth="1"/>
    <col min="7177" max="7177" width="3.7109375" style="6" customWidth="1"/>
    <col min="7178" max="7178" width="9.140625" style="6"/>
    <col min="7179" max="7179" width="8.140625" style="6" customWidth="1"/>
    <col min="7180" max="7180" width="7.140625" style="6" customWidth="1"/>
    <col min="7181" max="7181" width="8" style="6" customWidth="1"/>
    <col min="7182" max="7182" width="7.85546875" style="6" customWidth="1"/>
    <col min="7183" max="7186" width="9.140625" style="6"/>
    <col min="7187" max="7187" width="9.5703125" style="6" bestFit="1" customWidth="1"/>
    <col min="7188" max="7427" width="9.140625" style="6"/>
    <col min="7428" max="7428" width="10.7109375" style="6" customWidth="1"/>
    <col min="7429" max="7429" width="8.42578125" style="6" customWidth="1"/>
    <col min="7430" max="7431" width="7.140625" style="6" customWidth="1"/>
    <col min="7432" max="7432" width="8.28515625" style="6" customWidth="1"/>
    <col min="7433" max="7433" width="3.7109375" style="6" customWidth="1"/>
    <col min="7434" max="7434" width="9.140625" style="6"/>
    <col min="7435" max="7435" width="8.140625" style="6" customWidth="1"/>
    <col min="7436" max="7436" width="7.140625" style="6" customWidth="1"/>
    <col min="7437" max="7437" width="8" style="6" customWidth="1"/>
    <col min="7438" max="7438" width="7.85546875" style="6" customWidth="1"/>
    <col min="7439" max="7442" width="9.140625" style="6"/>
    <col min="7443" max="7443" width="9.5703125" style="6" bestFit="1" customWidth="1"/>
    <col min="7444" max="7683" width="9.140625" style="6"/>
    <col min="7684" max="7684" width="10.7109375" style="6" customWidth="1"/>
    <col min="7685" max="7685" width="8.42578125" style="6" customWidth="1"/>
    <col min="7686" max="7687" width="7.140625" style="6" customWidth="1"/>
    <col min="7688" max="7688" width="8.28515625" style="6" customWidth="1"/>
    <col min="7689" max="7689" width="3.7109375" style="6" customWidth="1"/>
    <col min="7690" max="7690" width="9.140625" style="6"/>
    <col min="7691" max="7691" width="8.140625" style="6" customWidth="1"/>
    <col min="7692" max="7692" width="7.140625" style="6" customWidth="1"/>
    <col min="7693" max="7693" width="8" style="6" customWidth="1"/>
    <col min="7694" max="7694" width="7.85546875" style="6" customWidth="1"/>
    <col min="7695" max="7698" width="9.140625" style="6"/>
    <col min="7699" max="7699" width="9.5703125" style="6" bestFit="1" customWidth="1"/>
    <col min="7700" max="7939" width="9.140625" style="6"/>
    <col min="7940" max="7940" width="10.7109375" style="6" customWidth="1"/>
    <col min="7941" max="7941" width="8.42578125" style="6" customWidth="1"/>
    <col min="7942" max="7943" width="7.140625" style="6" customWidth="1"/>
    <col min="7944" max="7944" width="8.28515625" style="6" customWidth="1"/>
    <col min="7945" max="7945" width="3.7109375" style="6" customWidth="1"/>
    <col min="7946" max="7946" width="9.140625" style="6"/>
    <col min="7947" max="7947" width="8.140625" style="6" customWidth="1"/>
    <col min="7948" max="7948" width="7.140625" style="6" customWidth="1"/>
    <col min="7949" max="7949" width="8" style="6" customWidth="1"/>
    <col min="7950" max="7950" width="7.85546875" style="6" customWidth="1"/>
    <col min="7951" max="7954" width="9.140625" style="6"/>
    <col min="7955" max="7955" width="9.5703125" style="6" bestFit="1" customWidth="1"/>
    <col min="7956" max="8195" width="9.140625" style="6"/>
    <col min="8196" max="8196" width="10.7109375" style="6" customWidth="1"/>
    <col min="8197" max="8197" width="8.42578125" style="6" customWidth="1"/>
    <col min="8198" max="8199" width="7.140625" style="6" customWidth="1"/>
    <col min="8200" max="8200" width="8.28515625" style="6" customWidth="1"/>
    <col min="8201" max="8201" width="3.7109375" style="6" customWidth="1"/>
    <col min="8202" max="8202" width="9.140625" style="6"/>
    <col min="8203" max="8203" width="8.140625" style="6" customWidth="1"/>
    <col min="8204" max="8204" width="7.140625" style="6" customWidth="1"/>
    <col min="8205" max="8205" width="8" style="6" customWidth="1"/>
    <col min="8206" max="8206" width="7.85546875" style="6" customWidth="1"/>
    <col min="8207" max="8210" width="9.140625" style="6"/>
    <col min="8211" max="8211" width="9.5703125" style="6" bestFit="1" customWidth="1"/>
    <col min="8212" max="8451" width="9.140625" style="6"/>
    <col min="8452" max="8452" width="10.7109375" style="6" customWidth="1"/>
    <col min="8453" max="8453" width="8.42578125" style="6" customWidth="1"/>
    <col min="8454" max="8455" width="7.140625" style="6" customWidth="1"/>
    <col min="8456" max="8456" width="8.28515625" style="6" customWidth="1"/>
    <col min="8457" max="8457" width="3.7109375" style="6" customWidth="1"/>
    <col min="8458" max="8458" width="9.140625" style="6"/>
    <col min="8459" max="8459" width="8.140625" style="6" customWidth="1"/>
    <col min="8460" max="8460" width="7.140625" style="6" customWidth="1"/>
    <col min="8461" max="8461" width="8" style="6" customWidth="1"/>
    <col min="8462" max="8462" width="7.85546875" style="6" customWidth="1"/>
    <col min="8463" max="8466" width="9.140625" style="6"/>
    <col min="8467" max="8467" width="9.5703125" style="6" bestFit="1" customWidth="1"/>
    <col min="8468" max="8707" width="9.140625" style="6"/>
    <col min="8708" max="8708" width="10.7109375" style="6" customWidth="1"/>
    <col min="8709" max="8709" width="8.42578125" style="6" customWidth="1"/>
    <col min="8710" max="8711" width="7.140625" style="6" customWidth="1"/>
    <col min="8712" max="8712" width="8.28515625" style="6" customWidth="1"/>
    <col min="8713" max="8713" width="3.7109375" style="6" customWidth="1"/>
    <col min="8714" max="8714" width="9.140625" style="6"/>
    <col min="8715" max="8715" width="8.140625" style="6" customWidth="1"/>
    <col min="8716" max="8716" width="7.140625" style="6" customWidth="1"/>
    <col min="8717" max="8717" width="8" style="6" customWidth="1"/>
    <col min="8718" max="8718" width="7.85546875" style="6" customWidth="1"/>
    <col min="8719" max="8722" width="9.140625" style="6"/>
    <col min="8723" max="8723" width="9.5703125" style="6" bestFit="1" customWidth="1"/>
    <col min="8724" max="8963" width="9.140625" style="6"/>
    <col min="8964" max="8964" width="10.7109375" style="6" customWidth="1"/>
    <col min="8965" max="8965" width="8.42578125" style="6" customWidth="1"/>
    <col min="8966" max="8967" width="7.140625" style="6" customWidth="1"/>
    <col min="8968" max="8968" width="8.28515625" style="6" customWidth="1"/>
    <col min="8969" max="8969" width="3.7109375" style="6" customWidth="1"/>
    <col min="8970" max="8970" width="9.140625" style="6"/>
    <col min="8971" max="8971" width="8.140625" style="6" customWidth="1"/>
    <col min="8972" max="8972" width="7.140625" style="6" customWidth="1"/>
    <col min="8973" max="8973" width="8" style="6" customWidth="1"/>
    <col min="8974" max="8974" width="7.85546875" style="6" customWidth="1"/>
    <col min="8975" max="8978" width="9.140625" style="6"/>
    <col min="8979" max="8979" width="9.5703125" style="6" bestFit="1" customWidth="1"/>
    <col min="8980" max="9219" width="9.140625" style="6"/>
    <col min="9220" max="9220" width="10.7109375" style="6" customWidth="1"/>
    <col min="9221" max="9221" width="8.42578125" style="6" customWidth="1"/>
    <col min="9222" max="9223" width="7.140625" style="6" customWidth="1"/>
    <col min="9224" max="9224" width="8.28515625" style="6" customWidth="1"/>
    <col min="9225" max="9225" width="3.7109375" style="6" customWidth="1"/>
    <col min="9226" max="9226" width="9.140625" style="6"/>
    <col min="9227" max="9227" width="8.140625" style="6" customWidth="1"/>
    <col min="9228" max="9228" width="7.140625" style="6" customWidth="1"/>
    <col min="9229" max="9229" width="8" style="6" customWidth="1"/>
    <col min="9230" max="9230" width="7.85546875" style="6" customWidth="1"/>
    <col min="9231" max="9234" width="9.140625" style="6"/>
    <col min="9235" max="9235" width="9.5703125" style="6" bestFit="1" customWidth="1"/>
    <col min="9236" max="9475" width="9.140625" style="6"/>
    <col min="9476" max="9476" width="10.7109375" style="6" customWidth="1"/>
    <col min="9477" max="9477" width="8.42578125" style="6" customWidth="1"/>
    <col min="9478" max="9479" width="7.140625" style="6" customWidth="1"/>
    <col min="9480" max="9480" width="8.28515625" style="6" customWidth="1"/>
    <col min="9481" max="9481" width="3.7109375" style="6" customWidth="1"/>
    <col min="9482" max="9482" width="9.140625" style="6"/>
    <col min="9483" max="9483" width="8.140625" style="6" customWidth="1"/>
    <col min="9484" max="9484" width="7.140625" style="6" customWidth="1"/>
    <col min="9485" max="9485" width="8" style="6" customWidth="1"/>
    <col min="9486" max="9486" width="7.85546875" style="6" customWidth="1"/>
    <col min="9487" max="9490" width="9.140625" style="6"/>
    <col min="9491" max="9491" width="9.5703125" style="6" bestFit="1" customWidth="1"/>
    <col min="9492" max="9731" width="9.140625" style="6"/>
    <col min="9732" max="9732" width="10.7109375" style="6" customWidth="1"/>
    <col min="9733" max="9733" width="8.42578125" style="6" customWidth="1"/>
    <col min="9734" max="9735" width="7.140625" style="6" customWidth="1"/>
    <col min="9736" max="9736" width="8.28515625" style="6" customWidth="1"/>
    <col min="9737" max="9737" width="3.7109375" style="6" customWidth="1"/>
    <col min="9738" max="9738" width="9.140625" style="6"/>
    <col min="9739" max="9739" width="8.140625" style="6" customWidth="1"/>
    <col min="9740" max="9740" width="7.140625" style="6" customWidth="1"/>
    <col min="9741" max="9741" width="8" style="6" customWidth="1"/>
    <col min="9742" max="9742" width="7.85546875" style="6" customWidth="1"/>
    <col min="9743" max="9746" width="9.140625" style="6"/>
    <col min="9747" max="9747" width="9.5703125" style="6" bestFit="1" customWidth="1"/>
    <col min="9748" max="9987" width="9.140625" style="6"/>
    <col min="9988" max="9988" width="10.7109375" style="6" customWidth="1"/>
    <col min="9989" max="9989" width="8.42578125" style="6" customWidth="1"/>
    <col min="9990" max="9991" width="7.140625" style="6" customWidth="1"/>
    <col min="9992" max="9992" width="8.28515625" style="6" customWidth="1"/>
    <col min="9993" max="9993" width="3.7109375" style="6" customWidth="1"/>
    <col min="9994" max="9994" width="9.140625" style="6"/>
    <col min="9995" max="9995" width="8.140625" style="6" customWidth="1"/>
    <col min="9996" max="9996" width="7.140625" style="6" customWidth="1"/>
    <col min="9997" max="9997" width="8" style="6" customWidth="1"/>
    <col min="9998" max="9998" width="7.85546875" style="6" customWidth="1"/>
    <col min="9999" max="10002" width="9.140625" style="6"/>
    <col min="10003" max="10003" width="9.5703125" style="6" bestFit="1" customWidth="1"/>
    <col min="10004" max="10243" width="9.140625" style="6"/>
    <col min="10244" max="10244" width="10.7109375" style="6" customWidth="1"/>
    <col min="10245" max="10245" width="8.42578125" style="6" customWidth="1"/>
    <col min="10246" max="10247" width="7.140625" style="6" customWidth="1"/>
    <col min="10248" max="10248" width="8.28515625" style="6" customWidth="1"/>
    <col min="10249" max="10249" width="3.7109375" style="6" customWidth="1"/>
    <col min="10250" max="10250" width="9.140625" style="6"/>
    <col min="10251" max="10251" width="8.140625" style="6" customWidth="1"/>
    <col min="10252" max="10252" width="7.140625" style="6" customWidth="1"/>
    <col min="10253" max="10253" width="8" style="6" customWidth="1"/>
    <col min="10254" max="10254" width="7.85546875" style="6" customWidth="1"/>
    <col min="10255" max="10258" width="9.140625" style="6"/>
    <col min="10259" max="10259" width="9.5703125" style="6" bestFit="1" customWidth="1"/>
    <col min="10260" max="10499" width="9.140625" style="6"/>
    <col min="10500" max="10500" width="10.7109375" style="6" customWidth="1"/>
    <col min="10501" max="10501" width="8.42578125" style="6" customWidth="1"/>
    <col min="10502" max="10503" width="7.140625" style="6" customWidth="1"/>
    <col min="10504" max="10504" width="8.28515625" style="6" customWidth="1"/>
    <col min="10505" max="10505" width="3.7109375" style="6" customWidth="1"/>
    <col min="10506" max="10506" width="9.140625" style="6"/>
    <col min="10507" max="10507" width="8.140625" style="6" customWidth="1"/>
    <col min="10508" max="10508" width="7.140625" style="6" customWidth="1"/>
    <col min="10509" max="10509" width="8" style="6" customWidth="1"/>
    <col min="10510" max="10510" width="7.85546875" style="6" customWidth="1"/>
    <col min="10511" max="10514" width="9.140625" style="6"/>
    <col min="10515" max="10515" width="9.5703125" style="6" bestFit="1" customWidth="1"/>
    <col min="10516" max="10755" width="9.140625" style="6"/>
    <col min="10756" max="10756" width="10.7109375" style="6" customWidth="1"/>
    <col min="10757" max="10757" width="8.42578125" style="6" customWidth="1"/>
    <col min="10758" max="10759" width="7.140625" style="6" customWidth="1"/>
    <col min="10760" max="10760" width="8.28515625" style="6" customWidth="1"/>
    <col min="10761" max="10761" width="3.7109375" style="6" customWidth="1"/>
    <col min="10762" max="10762" width="9.140625" style="6"/>
    <col min="10763" max="10763" width="8.140625" style="6" customWidth="1"/>
    <col min="10764" max="10764" width="7.140625" style="6" customWidth="1"/>
    <col min="10765" max="10765" width="8" style="6" customWidth="1"/>
    <col min="10766" max="10766" width="7.85546875" style="6" customWidth="1"/>
    <col min="10767" max="10770" width="9.140625" style="6"/>
    <col min="10771" max="10771" width="9.5703125" style="6" bestFit="1" customWidth="1"/>
    <col min="10772" max="11011" width="9.140625" style="6"/>
    <col min="11012" max="11012" width="10.7109375" style="6" customWidth="1"/>
    <col min="11013" max="11013" width="8.42578125" style="6" customWidth="1"/>
    <col min="11014" max="11015" width="7.140625" style="6" customWidth="1"/>
    <col min="11016" max="11016" width="8.28515625" style="6" customWidth="1"/>
    <col min="11017" max="11017" width="3.7109375" style="6" customWidth="1"/>
    <col min="11018" max="11018" width="9.140625" style="6"/>
    <col min="11019" max="11019" width="8.140625" style="6" customWidth="1"/>
    <col min="11020" max="11020" width="7.140625" style="6" customWidth="1"/>
    <col min="11021" max="11021" width="8" style="6" customWidth="1"/>
    <col min="11022" max="11022" width="7.85546875" style="6" customWidth="1"/>
    <col min="11023" max="11026" width="9.140625" style="6"/>
    <col min="11027" max="11027" width="9.5703125" style="6" bestFit="1" customWidth="1"/>
    <col min="11028" max="11267" width="9.140625" style="6"/>
    <col min="11268" max="11268" width="10.7109375" style="6" customWidth="1"/>
    <col min="11269" max="11269" width="8.42578125" style="6" customWidth="1"/>
    <col min="11270" max="11271" width="7.140625" style="6" customWidth="1"/>
    <col min="11272" max="11272" width="8.28515625" style="6" customWidth="1"/>
    <col min="11273" max="11273" width="3.7109375" style="6" customWidth="1"/>
    <col min="11274" max="11274" width="9.140625" style="6"/>
    <col min="11275" max="11275" width="8.140625" style="6" customWidth="1"/>
    <col min="11276" max="11276" width="7.140625" style="6" customWidth="1"/>
    <col min="11277" max="11277" width="8" style="6" customWidth="1"/>
    <col min="11278" max="11278" width="7.85546875" style="6" customWidth="1"/>
    <col min="11279" max="11282" width="9.140625" style="6"/>
    <col min="11283" max="11283" width="9.5703125" style="6" bestFit="1" customWidth="1"/>
    <col min="11284" max="11523" width="9.140625" style="6"/>
    <col min="11524" max="11524" width="10.7109375" style="6" customWidth="1"/>
    <col min="11525" max="11525" width="8.42578125" style="6" customWidth="1"/>
    <col min="11526" max="11527" width="7.140625" style="6" customWidth="1"/>
    <col min="11528" max="11528" width="8.28515625" style="6" customWidth="1"/>
    <col min="11529" max="11529" width="3.7109375" style="6" customWidth="1"/>
    <col min="11530" max="11530" width="9.140625" style="6"/>
    <col min="11531" max="11531" width="8.140625" style="6" customWidth="1"/>
    <col min="11532" max="11532" width="7.140625" style="6" customWidth="1"/>
    <col min="11533" max="11533" width="8" style="6" customWidth="1"/>
    <col min="11534" max="11534" width="7.85546875" style="6" customWidth="1"/>
    <col min="11535" max="11538" width="9.140625" style="6"/>
    <col min="11539" max="11539" width="9.5703125" style="6" bestFit="1" customWidth="1"/>
    <col min="11540" max="11779" width="9.140625" style="6"/>
    <col min="11780" max="11780" width="10.7109375" style="6" customWidth="1"/>
    <col min="11781" max="11781" width="8.42578125" style="6" customWidth="1"/>
    <col min="11782" max="11783" width="7.140625" style="6" customWidth="1"/>
    <col min="11784" max="11784" width="8.28515625" style="6" customWidth="1"/>
    <col min="11785" max="11785" width="3.7109375" style="6" customWidth="1"/>
    <col min="11786" max="11786" width="9.140625" style="6"/>
    <col min="11787" max="11787" width="8.140625" style="6" customWidth="1"/>
    <col min="11788" max="11788" width="7.140625" style="6" customWidth="1"/>
    <col min="11789" max="11789" width="8" style="6" customWidth="1"/>
    <col min="11790" max="11790" width="7.85546875" style="6" customWidth="1"/>
    <col min="11791" max="11794" width="9.140625" style="6"/>
    <col min="11795" max="11795" width="9.5703125" style="6" bestFit="1" customWidth="1"/>
    <col min="11796" max="12035" width="9.140625" style="6"/>
    <col min="12036" max="12036" width="10.7109375" style="6" customWidth="1"/>
    <col min="12037" max="12037" width="8.42578125" style="6" customWidth="1"/>
    <col min="12038" max="12039" width="7.140625" style="6" customWidth="1"/>
    <col min="12040" max="12040" width="8.28515625" style="6" customWidth="1"/>
    <col min="12041" max="12041" width="3.7109375" style="6" customWidth="1"/>
    <col min="12042" max="12042" width="9.140625" style="6"/>
    <col min="12043" max="12043" width="8.140625" style="6" customWidth="1"/>
    <col min="12044" max="12044" width="7.140625" style="6" customWidth="1"/>
    <col min="12045" max="12045" width="8" style="6" customWidth="1"/>
    <col min="12046" max="12046" width="7.85546875" style="6" customWidth="1"/>
    <col min="12047" max="12050" width="9.140625" style="6"/>
    <col min="12051" max="12051" width="9.5703125" style="6" bestFit="1" customWidth="1"/>
    <col min="12052" max="12291" width="9.140625" style="6"/>
    <col min="12292" max="12292" width="10.7109375" style="6" customWidth="1"/>
    <col min="12293" max="12293" width="8.42578125" style="6" customWidth="1"/>
    <col min="12294" max="12295" width="7.140625" style="6" customWidth="1"/>
    <col min="12296" max="12296" width="8.28515625" style="6" customWidth="1"/>
    <col min="12297" max="12297" width="3.7109375" style="6" customWidth="1"/>
    <col min="12298" max="12298" width="9.140625" style="6"/>
    <col min="12299" max="12299" width="8.140625" style="6" customWidth="1"/>
    <col min="12300" max="12300" width="7.140625" style="6" customWidth="1"/>
    <col min="12301" max="12301" width="8" style="6" customWidth="1"/>
    <col min="12302" max="12302" width="7.85546875" style="6" customWidth="1"/>
    <col min="12303" max="12306" width="9.140625" style="6"/>
    <col min="12307" max="12307" width="9.5703125" style="6" bestFit="1" customWidth="1"/>
    <col min="12308" max="12547" width="9.140625" style="6"/>
    <col min="12548" max="12548" width="10.7109375" style="6" customWidth="1"/>
    <col min="12549" max="12549" width="8.42578125" style="6" customWidth="1"/>
    <col min="12550" max="12551" width="7.140625" style="6" customWidth="1"/>
    <col min="12552" max="12552" width="8.28515625" style="6" customWidth="1"/>
    <col min="12553" max="12553" width="3.7109375" style="6" customWidth="1"/>
    <col min="12554" max="12554" width="9.140625" style="6"/>
    <col min="12555" max="12555" width="8.140625" style="6" customWidth="1"/>
    <col min="12556" max="12556" width="7.140625" style="6" customWidth="1"/>
    <col min="12557" max="12557" width="8" style="6" customWidth="1"/>
    <col min="12558" max="12558" width="7.85546875" style="6" customWidth="1"/>
    <col min="12559" max="12562" width="9.140625" style="6"/>
    <col min="12563" max="12563" width="9.5703125" style="6" bestFit="1" customWidth="1"/>
    <col min="12564" max="12803" width="9.140625" style="6"/>
    <col min="12804" max="12804" width="10.7109375" style="6" customWidth="1"/>
    <col min="12805" max="12805" width="8.42578125" style="6" customWidth="1"/>
    <col min="12806" max="12807" width="7.140625" style="6" customWidth="1"/>
    <col min="12808" max="12808" width="8.28515625" style="6" customWidth="1"/>
    <col min="12809" max="12809" width="3.7109375" style="6" customWidth="1"/>
    <col min="12810" max="12810" width="9.140625" style="6"/>
    <col min="12811" max="12811" width="8.140625" style="6" customWidth="1"/>
    <col min="12812" max="12812" width="7.140625" style="6" customWidth="1"/>
    <col min="12813" max="12813" width="8" style="6" customWidth="1"/>
    <col min="12814" max="12814" width="7.85546875" style="6" customWidth="1"/>
    <col min="12815" max="12818" width="9.140625" style="6"/>
    <col min="12819" max="12819" width="9.5703125" style="6" bestFit="1" customWidth="1"/>
    <col min="12820" max="13059" width="9.140625" style="6"/>
    <col min="13060" max="13060" width="10.7109375" style="6" customWidth="1"/>
    <col min="13061" max="13061" width="8.42578125" style="6" customWidth="1"/>
    <col min="13062" max="13063" width="7.140625" style="6" customWidth="1"/>
    <col min="13064" max="13064" width="8.28515625" style="6" customWidth="1"/>
    <col min="13065" max="13065" width="3.7109375" style="6" customWidth="1"/>
    <col min="13066" max="13066" width="9.140625" style="6"/>
    <col min="13067" max="13067" width="8.140625" style="6" customWidth="1"/>
    <col min="13068" max="13068" width="7.140625" style="6" customWidth="1"/>
    <col min="13069" max="13069" width="8" style="6" customWidth="1"/>
    <col min="13070" max="13070" width="7.85546875" style="6" customWidth="1"/>
    <col min="13071" max="13074" width="9.140625" style="6"/>
    <col min="13075" max="13075" width="9.5703125" style="6" bestFit="1" customWidth="1"/>
    <col min="13076" max="13315" width="9.140625" style="6"/>
    <col min="13316" max="13316" width="10.7109375" style="6" customWidth="1"/>
    <col min="13317" max="13317" width="8.42578125" style="6" customWidth="1"/>
    <col min="13318" max="13319" width="7.140625" style="6" customWidth="1"/>
    <col min="13320" max="13320" width="8.28515625" style="6" customWidth="1"/>
    <col min="13321" max="13321" width="3.7109375" style="6" customWidth="1"/>
    <col min="13322" max="13322" width="9.140625" style="6"/>
    <col min="13323" max="13323" width="8.140625" style="6" customWidth="1"/>
    <col min="13324" max="13324" width="7.140625" style="6" customWidth="1"/>
    <col min="13325" max="13325" width="8" style="6" customWidth="1"/>
    <col min="13326" max="13326" width="7.85546875" style="6" customWidth="1"/>
    <col min="13327" max="13330" width="9.140625" style="6"/>
    <col min="13331" max="13331" width="9.5703125" style="6" bestFit="1" customWidth="1"/>
    <col min="13332" max="13571" width="9.140625" style="6"/>
    <col min="13572" max="13572" width="10.7109375" style="6" customWidth="1"/>
    <col min="13573" max="13573" width="8.42578125" style="6" customWidth="1"/>
    <col min="13574" max="13575" width="7.140625" style="6" customWidth="1"/>
    <col min="13576" max="13576" width="8.28515625" style="6" customWidth="1"/>
    <col min="13577" max="13577" width="3.7109375" style="6" customWidth="1"/>
    <col min="13578" max="13578" width="9.140625" style="6"/>
    <col min="13579" max="13579" width="8.140625" style="6" customWidth="1"/>
    <col min="13580" max="13580" width="7.140625" style="6" customWidth="1"/>
    <col min="13581" max="13581" width="8" style="6" customWidth="1"/>
    <col min="13582" max="13582" width="7.85546875" style="6" customWidth="1"/>
    <col min="13583" max="13586" width="9.140625" style="6"/>
    <col min="13587" max="13587" width="9.5703125" style="6" bestFit="1" customWidth="1"/>
    <col min="13588" max="13827" width="9.140625" style="6"/>
    <col min="13828" max="13828" width="10.7109375" style="6" customWidth="1"/>
    <col min="13829" max="13829" width="8.42578125" style="6" customWidth="1"/>
    <col min="13830" max="13831" width="7.140625" style="6" customWidth="1"/>
    <col min="13832" max="13832" width="8.28515625" style="6" customWidth="1"/>
    <col min="13833" max="13833" width="3.7109375" style="6" customWidth="1"/>
    <col min="13834" max="13834" width="9.140625" style="6"/>
    <col min="13835" max="13835" width="8.140625" style="6" customWidth="1"/>
    <col min="13836" max="13836" width="7.140625" style="6" customWidth="1"/>
    <col min="13837" max="13837" width="8" style="6" customWidth="1"/>
    <col min="13838" max="13838" width="7.85546875" style="6" customWidth="1"/>
    <col min="13839" max="13842" width="9.140625" style="6"/>
    <col min="13843" max="13843" width="9.5703125" style="6" bestFit="1" customWidth="1"/>
    <col min="13844" max="14083" width="9.140625" style="6"/>
    <col min="14084" max="14084" width="10.7109375" style="6" customWidth="1"/>
    <col min="14085" max="14085" width="8.42578125" style="6" customWidth="1"/>
    <col min="14086" max="14087" width="7.140625" style="6" customWidth="1"/>
    <col min="14088" max="14088" width="8.28515625" style="6" customWidth="1"/>
    <col min="14089" max="14089" width="3.7109375" style="6" customWidth="1"/>
    <col min="14090" max="14090" width="9.140625" style="6"/>
    <col min="14091" max="14091" width="8.140625" style="6" customWidth="1"/>
    <col min="14092" max="14092" width="7.140625" style="6" customWidth="1"/>
    <col min="14093" max="14093" width="8" style="6" customWidth="1"/>
    <col min="14094" max="14094" width="7.85546875" style="6" customWidth="1"/>
    <col min="14095" max="14098" width="9.140625" style="6"/>
    <col min="14099" max="14099" width="9.5703125" style="6" bestFit="1" customWidth="1"/>
    <col min="14100" max="14339" width="9.140625" style="6"/>
    <col min="14340" max="14340" width="10.7109375" style="6" customWidth="1"/>
    <col min="14341" max="14341" width="8.42578125" style="6" customWidth="1"/>
    <col min="14342" max="14343" width="7.140625" style="6" customWidth="1"/>
    <col min="14344" max="14344" width="8.28515625" style="6" customWidth="1"/>
    <col min="14345" max="14345" width="3.7109375" style="6" customWidth="1"/>
    <col min="14346" max="14346" width="9.140625" style="6"/>
    <col min="14347" max="14347" width="8.140625" style="6" customWidth="1"/>
    <col min="14348" max="14348" width="7.140625" style="6" customWidth="1"/>
    <col min="14349" max="14349" width="8" style="6" customWidth="1"/>
    <col min="14350" max="14350" width="7.85546875" style="6" customWidth="1"/>
    <col min="14351" max="14354" width="9.140625" style="6"/>
    <col min="14355" max="14355" width="9.5703125" style="6" bestFit="1" customWidth="1"/>
    <col min="14356" max="14595" width="9.140625" style="6"/>
    <col min="14596" max="14596" width="10.7109375" style="6" customWidth="1"/>
    <col min="14597" max="14597" width="8.42578125" style="6" customWidth="1"/>
    <col min="14598" max="14599" width="7.140625" style="6" customWidth="1"/>
    <col min="14600" max="14600" width="8.28515625" style="6" customWidth="1"/>
    <col min="14601" max="14601" width="3.7109375" style="6" customWidth="1"/>
    <col min="14602" max="14602" width="9.140625" style="6"/>
    <col min="14603" max="14603" width="8.140625" style="6" customWidth="1"/>
    <col min="14604" max="14604" width="7.140625" style="6" customWidth="1"/>
    <col min="14605" max="14605" width="8" style="6" customWidth="1"/>
    <col min="14606" max="14606" width="7.85546875" style="6" customWidth="1"/>
    <col min="14607" max="14610" width="9.140625" style="6"/>
    <col min="14611" max="14611" width="9.5703125" style="6" bestFit="1" customWidth="1"/>
    <col min="14612" max="14851" width="9.140625" style="6"/>
    <col min="14852" max="14852" width="10.7109375" style="6" customWidth="1"/>
    <col min="14853" max="14853" width="8.42578125" style="6" customWidth="1"/>
    <col min="14854" max="14855" width="7.140625" style="6" customWidth="1"/>
    <col min="14856" max="14856" width="8.28515625" style="6" customWidth="1"/>
    <col min="14857" max="14857" width="3.7109375" style="6" customWidth="1"/>
    <col min="14858" max="14858" width="9.140625" style="6"/>
    <col min="14859" max="14859" width="8.140625" style="6" customWidth="1"/>
    <col min="14860" max="14860" width="7.140625" style="6" customWidth="1"/>
    <col min="14861" max="14861" width="8" style="6" customWidth="1"/>
    <col min="14862" max="14862" width="7.85546875" style="6" customWidth="1"/>
    <col min="14863" max="14866" width="9.140625" style="6"/>
    <col min="14867" max="14867" width="9.5703125" style="6" bestFit="1" customWidth="1"/>
    <col min="14868" max="15107" width="9.140625" style="6"/>
    <col min="15108" max="15108" width="10.7109375" style="6" customWidth="1"/>
    <col min="15109" max="15109" width="8.42578125" style="6" customWidth="1"/>
    <col min="15110" max="15111" width="7.140625" style="6" customWidth="1"/>
    <col min="15112" max="15112" width="8.28515625" style="6" customWidth="1"/>
    <col min="15113" max="15113" width="3.7109375" style="6" customWidth="1"/>
    <col min="15114" max="15114" width="9.140625" style="6"/>
    <col min="15115" max="15115" width="8.140625" style="6" customWidth="1"/>
    <col min="15116" max="15116" width="7.140625" style="6" customWidth="1"/>
    <col min="15117" max="15117" width="8" style="6" customWidth="1"/>
    <col min="15118" max="15118" width="7.85546875" style="6" customWidth="1"/>
    <col min="15119" max="15122" width="9.140625" style="6"/>
    <col min="15123" max="15123" width="9.5703125" style="6" bestFit="1" customWidth="1"/>
    <col min="15124" max="15363" width="9.140625" style="6"/>
    <col min="15364" max="15364" width="10.7109375" style="6" customWidth="1"/>
    <col min="15365" max="15365" width="8.42578125" style="6" customWidth="1"/>
    <col min="15366" max="15367" width="7.140625" style="6" customWidth="1"/>
    <col min="15368" max="15368" width="8.28515625" style="6" customWidth="1"/>
    <col min="15369" max="15369" width="3.7109375" style="6" customWidth="1"/>
    <col min="15370" max="15370" width="9.140625" style="6"/>
    <col min="15371" max="15371" width="8.140625" style="6" customWidth="1"/>
    <col min="15372" max="15372" width="7.140625" style="6" customWidth="1"/>
    <col min="15373" max="15373" width="8" style="6" customWidth="1"/>
    <col min="15374" max="15374" width="7.85546875" style="6" customWidth="1"/>
    <col min="15375" max="15378" width="9.140625" style="6"/>
    <col min="15379" max="15379" width="9.5703125" style="6" bestFit="1" customWidth="1"/>
    <col min="15380" max="15619" width="9.140625" style="6"/>
    <col min="15620" max="15620" width="10.7109375" style="6" customWidth="1"/>
    <col min="15621" max="15621" width="8.42578125" style="6" customWidth="1"/>
    <col min="15622" max="15623" width="7.140625" style="6" customWidth="1"/>
    <col min="15624" max="15624" width="8.28515625" style="6" customWidth="1"/>
    <col min="15625" max="15625" width="3.7109375" style="6" customWidth="1"/>
    <col min="15626" max="15626" width="9.140625" style="6"/>
    <col min="15627" max="15627" width="8.140625" style="6" customWidth="1"/>
    <col min="15628" max="15628" width="7.140625" style="6" customWidth="1"/>
    <col min="15629" max="15629" width="8" style="6" customWidth="1"/>
    <col min="15630" max="15630" width="7.85546875" style="6" customWidth="1"/>
    <col min="15631" max="15634" width="9.140625" style="6"/>
    <col min="15635" max="15635" width="9.5703125" style="6" bestFit="1" customWidth="1"/>
    <col min="15636" max="15875" width="9.140625" style="6"/>
    <col min="15876" max="15876" width="10.7109375" style="6" customWidth="1"/>
    <col min="15877" max="15877" width="8.42578125" style="6" customWidth="1"/>
    <col min="15878" max="15879" width="7.140625" style="6" customWidth="1"/>
    <col min="15880" max="15880" width="8.28515625" style="6" customWidth="1"/>
    <col min="15881" max="15881" width="3.7109375" style="6" customWidth="1"/>
    <col min="15882" max="15882" width="9.140625" style="6"/>
    <col min="15883" max="15883" width="8.140625" style="6" customWidth="1"/>
    <col min="15884" max="15884" width="7.140625" style="6" customWidth="1"/>
    <col min="15885" max="15885" width="8" style="6" customWidth="1"/>
    <col min="15886" max="15886" width="7.85546875" style="6" customWidth="1"/>
    <col min="15887" max="15890" width="9.140625" style="6"/>
    <col min="15891" max="15891" width="9.5703125" style="6" bestFit="1" customWidth="1"/>
    <col min="15892" max="16131" width="9.140625" style="6"/>
    <col min="16132" max="16132" width="10.7109375" style="6" customWidth="1"/>
    <col min="16133" max="16133" width="8.42578125" style="6" customWidth="1"/>
    <col min="16134" max="16135" width="7.140625" style="6" customWidth="1"/>
    <col min="16136" max="16136" width="8.28515625" style="6" customWidth="1"/>
    <col min="16137" max="16137" width="3.7109375" style="6" customWidth="1"/>
    <col min="16138" max="16138" width="9.140625" style="6"/>
    <col min="16139" max="16139" width="8.140625" style="6" customWidth="1"/>
    <col min="16140" max="16140" width="7.140625" style="6" customWidth="1"/>
    <col min="16141" max="16141" width="8" style="6" customWidth="1"/>
    <col min="16142" max="16142" width="7.85546875" style="6" customWidth="1"/>
    <col min="16143" max="16146" width="9.140625" style="6"/>
    <col min="16147" max="16147" width="9.5703125" style="6" bestFit="1" customWidth="1"/>
    <col min="16148" max="16384" width="9.140625" style="6"/>
  </cols>
  <sheetData>
    <row r="1" spans="1:35" ht="15.75" x14ac:dyDescent="0.2">
      <c r="A1" s="407" t="s">
        <v>595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</row>
    <row r="2" spans="1:35" ht="15.7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35" x14ac:dyDescent="0.2">
      <c r="A3" s="400" t="s">
        <v>35</v>
      </c>
      <c r="B3" s="400" t="s">
        <v>129</v>
      </c>
      <c r="C3" s="408" t="s">
        <v>172</v>
      </c>
      <c r="D3" s="409"/>
      <c r="E3" s="409"/>
      <c r="F3" s="409"/>
      <c r="G3" s="409"/>
      <c r="H3" s="410"/>
      <c r="I3" s="408" t="s">
        <v>596</v>
      </c>
      <c r="J3" s="409"/>
      <c r="K3" s="409"/>
      <c r="L3" s="409"/>
      <c r="M3" s="409"/>
      <c r="N3" s="410"/>
      <c r="O3" s="402" t="s">
        <v>130</v>
      </c>
      <c r="P3" s="411" t="s">
        <v>173</v>
      </c>
      <c r="Q3" s="402" t="s">
        <v>131</v>
      </c>
      <c r="R3" s="411" t="s">
        <v>174</v>
      </c>
      <c r="S3" s="402" t="s">
        <v>132</v>
      </c>
      <c r="T3" s="411" t="s">
        <v>175</v>
      </c>
      <c r="U3" s="402" t="s">
        <v>133</v>
      </c>
      <c r="V3" s="402" t="s">
        <v>176</v>
      </c>
    </row>
    <row r="4" spans="1:35" ht="42" customHeight="1" x14ac:dyDescent="0.2">
      <c r="A4" s="400"/>
      <c r="B4" s="400"/>
      <c r="C4" s="44" t="s">
        <v>177</v>
      </c>
      <c r="D4" s="45" t="s">
        <v>168</v>
      </c>
      <c r="E4" s="39" t="s">
        <v>178</v>
      </c>
      <c r="F4" s="45" t="s">
        <v>168</v>
      </c>
      <c r="G4" s="39" t="s">
        <v>34</v>
      </c>
      <c r="H4" s="45" t="s">
        <v>168</v>
      </c>
      <c r="I4" s="44" t="s">
        <v>177</v>
      </c>
      <c r="J4" s="45" t="s">
        <v>168</v>
      </c>
      <c r="K4" s="39" t="s">
        <v>178</v>
      </c>
      <c r="L4" s="45" t="s">
        <v>168</v>
      </c>
      <c r="M4" s="39" t="s">
        <v>34</v>
      </c>
      <c r="N4" s="45" t="s">
        <v>168</v>
      </c>
      <c r="O4" s="402"/>
      <c r="P4" s="412"/>
      <c r="Q4" s="402"/>
      <c r="R4" s="412"/>
      <c r="S4" s="402"/>
      <c r="T4" s="412"/>
      <c r="U4" s="402"/>
      <c r="V4" s="402"/>
    </row>
    <row r="5" spans="1:35" x14ac:dyDescent="0.2">
      <c r="A5" s="401" t="s">
        <v>28</v>
      </c>
      <c r="B5" s="23" t="s">
        <v>4</v>
      </c>
      <c r="C5" s="238">
        <v>1001</v>
      </c>
      <c r="D5" s="238">
        <v>682</v>
      </c>
      <c r="E5" s="238">
        <v>128</v>
      </c>
      <c r="F5" s="238">
        <v>83</v>
      </c>
      <c r="G5" s="239">
        <f t="shared" ref="G5:H7" si="0">C5+E5</f>
        <v>1129</v>
      </c>
      <c r="H5" s="239">
        <f t="shared" si="0"/>
        <v>765</v>
      </c>
      <c r="I5" s="240">
        <v>1024</v>
      </c>
      <c r="J5" s="240">
        <v>697</v>
      </c>
      <c r="K5" s="240">
        <v>157</v>
      </c>
      <c r="L5" s="240">
        <v>110</v>
      </c>
      <c r="M5" s="239">
        <f t="shared" ref="M5:N7" si="1">I5+K5</f>
        <v>1181</v>
      </c>
      <c r="N5" s="239">
        <f t="shared" si="1"/>
        <v>807</v>
      </c>
      <c r="O5" s="4">
        <f t="shared" ref="O5:T20" si="2">I5-C5</f>
        <v>23</v>
      </c>
      <c r="P5" s="4">
        <f t="shared" si="2"/>
        <v>15</v>
      </c>
      <c r="Q5" s="4">
        <f t="shared" si="2"/>
        <v>29</v>
      </c>
      <c r="R5" s="4">
        <f t="shared" si="2"/>
        <v>27</v>
      </c>
      <c r="S5" s="4">
        <f t="shared" si="2"/>
        <v>52</v>
      </c>
      <c r="T5" s="4">
        <f t="shared" si="2"/>
        <v>42</v>
      </c>
      <c r="U5" s="5">
        <f>(M5/G5*100)-100</f>
        <v>4.6058458813108984</v>
      </c>
      <c r="V5" s="5">
        <f>(N5/H5*100)-100</f>
        <v>5.4901960784313815</v>
      </c>
    </row>
    <row r="6" spans="1:35" x14ac:dyDescent="0.2">
      <c r="A6" s="401"/>
      <c r="B6" s="23" t="s">
        <v>18</v>
      </c>
      <c r="C6" s="238">
        <v>429</v>
      </c>
      <c r="D6" s="238">
        <v>328</v>
      </c>
      <c r="E6" s="238">
        <v>106</v>
      </c>
      <c r="F6" s="238">
        <v>73</v>
      </c>
      <c r="G6" s="239">
        <f t="shared" si="0"/>
        <v>535</v>
      </c>
      <c r="H6" s="239">
        <f t="shared" si="0"/>
        <v>401</v>
      </c>
      <c r="I6" s="240">
        <v>424</v>
      </c>
      <c r="J6" s="240">
        <v>310</v>
      </c>
      <c r="K6" s="240">
        <v>104</v>
      </c>
      <c r="L6" s="240">
        <v>72</v>
      </c>
      <c r="M6" s="239">
        <f t="shared" si="1"/>
        <v>528</v>
      </c>
      <c r="N6" s="239">
        <f t="shared" si="1"/>
        <v>382</v>
      </c>
      <c r="O6" s="4">
        <f t="shared" si="2"/>
        <v>-5</v>
      </c>
      <c r="P6" s="4">
        <f t="shared" si="2"/>
        <v>-18</v>
      </c>
      <c r="Q6" s="4">
        <f t="shared" si="2"/>
        <v>-2</v>
      </c>
      <c r="R6" s="4">
        <f t="shared" si="2"/>
        <v>-1</v>
      </c>
      <c r="S6" s="4">
        <f t="shared" si="2"/>
        <v>-7</v>
      </c>
      <c r="T6" s="4">
        <f t="shared" si="2"/>
        <v>-19</v>
      </c>
      <c r="U6" s="5">
        <f t="shared" ref="U6:V33" si="3">(M6/G6*100)-100</f>
        <v>-1.3084112149532814</v>
      </c>
      <c r="V6" s="5">
        <f t="shared" si="3"/>
        <v>-4.7381546134663353</v>
      </c>
      <c r="W6" s="7"/>
      <c r="X6" s="7"/>
    </row>
    <row r="7" spans="1:35" x14ac:dyDescent="0.2">
      <c r="A7" s="401"/>
      <c r="B7" s="23" t="s">
        <v>20</v>
      </c>
      <c r="C7" s="238">
        <v>17</v>
      </c>
      <c r="D7" s="238">
        <v>13</v>
      </c>
      <c r="E7" s="238">
        <v>12</v>
      </c>
      <c r="F7" s="238">
        <v>4</v>
      </c>
      <c r="G7" s="239">
        <f t="shared" si="0"/>
        <v>29</v>
      </c>
      <c r="H7" s="239">
        <f t="shared" si="0"/>
        <v>17</v>
      </c>
      <c r="I7" s="240">
        <v>15</v>
      </c>
      <c r="J7" s="240">
        <v>11</v>
      </c>
      <c r="K7" s="240">
        <v>10</v>
      </c>
      <c r="L7" s="240">
        <v>1</v>
      </c>
      <c r="M7" s="239">
        <f t="shared" si="1"/>
        <v>25</v>
      </c>
      <c r="N7" s="239">
        <f t="shared" si="1"/>
        <v>12</v>
      </c>
      <c r="O7" s="4">
        <f t="shared" si="2"/>
        <v>-2</v>
      </c>
      <c r="P7" s="4">
        <f t="shared" si="2"/>
        <v>-2</v>
      </c>
      <c r="Q7" s="4">
        <f t="shared" si="2"/>
        <v>-2</v>
      </c>
      <c r="R7" s="4">
        <f t="shared" si="2"/>
        <v>-3</v>
      </c>
      <c r="S7" s="4">
        <f t="shared" si="2"/>
        <v>-4</v>
      </c>
      <c r="T7" s="4">
        <f t="shared" si="2"/>
        <v>-5</v>
      </c>
      <c r="U7" s="5">
        <f t="shared" si="3"/>
        <v>-13.793103448275872</v>
      </c>
      <c r="V7" s="5">
        <f t="shared" si="3"/>
        <v>-29.411764705882348</v>
      </c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5" x14ac:dyDescent="0.2">
      <c r="A8" s="398" t="s">
        <v>34</v>
      </c>
      <c r="B8" s="399"/>
      <c r="C8" s="241">
        <f t="shared" ref="C8:N8" si="4">SUM(C5:C7)</f>
        <v>1447</v>
      </c>
      <c r="D8" s="241">
        <f t="shared" si="4"/>
        <v>1023</v>
      </c>
      <c r="E8" s="241">
        <f t="shared" si="4"/>
        <v>246</v>
      </c>
      <c r="F8" s="241">
        <f t="shared" si="4"/>
        <v>160</v>
      </c>
      <c r="G8" s="241">
        <f t="shared" si="4"/>
        <v>1693</v>
      </c>
      <c r="H8" s="241">
        <f t="shared" si="4"/>
        <v>1183</v>
      </c>
      <c r="I8" s="242">
        <f>SUM(I5:I7)</f>
        <v>1463</v>
      </c>
      <c r="J8" s="242">
        <f>SUM(J5:J7)</f>
        <v>1018</v>
      </c>
      <c r="K8" s="242">
        <f>SUM(K5:K7)</f>
        <v>271</v>
      </c>
      <c r="L8" s="242">
        <f>SUM(L5:L7)</f>
        <v>183</v>
      </c>
      <c r="M8" s="241">
        <f t="shared" si="4"/>
        <v>1734</v>
      </c>
      <c r="N8" s="241">
        <f t="shared" si="4"/>
        <v>1201</v>
      </c>
      <c r="O8" s="47">
        <f t="shared" si="2"/>
        <v>16</v>
      </c>
      <c r="P8" s="47">
        <f t="shared" si="2"/>
        <v>-5</v>
      </c>
      <c r="Q8" s="47">
        <f t="shared" si="2"/>
        <v>25</v>
      </c>
      <c r="R8" s="47">
        <f t="shared" si="2"/>
        <v>23</v>
      </c>
      <c r="S8" s="47">
        <f t="shared" si="2"/>
        <v>41</v>
      </c>
      <c r="T8" s="47">
        <f t="shared" si="2"/>
        <v>18</v>
      </c>
      <c r="U8" s="48">
        <f t="shared" si="3"/>
        <v>2.4217365623154166</v>
      </c>
      <c r="V8" s="48">
        <f t="shared" si="3"/>
        <v>1.5215553677092117</v>
      </c>
      <c r="W8" s="8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</row>
    <row r="9" spans="1:35" x14ac:dyDescent="0.2">
      <c r="A9" s="401" t="s">
        <v>29</v>
      </c>
      <c r="B9" s="23" t="s">
        <v>4</v>
      </c>
      <c r="C9" s="238">
        <v>1111</v>
      </c>
      <c r="D9" s="238">
        <v>630</v>
      </c>
      <c r="E9" s="238">
        <v>109</v>
      </c>
      <c r="F9" s="238">
        <v>38</v>
      </c>
      <c r="G9" s="239">
        <f t="shared" ref="G9:H11" si="5">C9+E9</f>
        <v>1220</v>
      </c>
      <c r="H9" s="239">
        <f t="shared" si="5"/>
        <v>668</v>
      </c>
      <c r="I9" s="240">
        <v>989</v>
      </c>
      <c r="J9" s="240">
        <v>564</v>
      </c>
      <c r="K9" s="240">
        <v>126</v>
      </c>
      <c r="L9" s="240">
        <v>50</v>
      </c>
      <c r="M9" s="239">
        <f t="shared" ref="M9:N11" si="6">I9+K9</f>
        <v>1115</v>
      </c>
      <c r="N9" s="239">
        <f t="shared" si="6"/>
        <v>614</v>
      </c>
      <c r="O9" s="4">
        <f t="shared" si="2"/>
        <v>-122</v>
      </c>
      <c r="P9" s="4">
        <f t="shared" si="2"/>
        <v>-66</v>
      </c>
      <c r="Q9" s="4">
        <f t="shared" si="2"/>
        <v>17</v>
      </c>
      <c r="R9" s="4">
        <f t="shared" si="2"/>
        <v>12</v>
      </c>
      <c r="S9" s="4">
        <f t="shared" si="2"/>
        <v>-105</v>
      </c>
      <c r="T9" s="4">
        <f t="shared" si="2"/>
        <v>-54</v>
      </c>
      <c r="U9" s="5">
        <f t="shared" si="3"/>
        <v>-8.6065573770491852</v>
      </c>
      <c r="V9" s="5">
        <f t="shared" si="3"/>
        <v>-8.0838323353293475</v>
      </c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5" x14ac:dyDescent="0.2">
      <c r="A10" s="401"/>
      <c r="B10" s="23" t="s">
        <v>18</v>
      </c>
      <c r="C10" s="238">
        <v>362</v>
      </c>
      <c r="D10" s="238">
        <v>235</v>
      </c>
      <c r="E10" s="238">
        <v>81</v>
      </c>
      <c r="F10" s="238">
        <v>32</v>
      </c>
      <c r="G10" s="239">
        <f t="shared" si="5"/>
        <v>443</v>
      </c>
      <c r="H10" s="239">
        <f t="shared" si="5"/>
        <v>267</v>
      </c>
      <c r="I10" s="240">
        <v>310</v>
      </c>
      <c r="J10" s="240">
        <v>197</v>
      </c>
      <c r="K10" s="240">
        <v>76</v>
      </c>
      <c r="L10" s="240">
        <v>37</v>
      </c>
      <c r="M10" s="239">
        <f t="shared" si="6"/>
        <v>386</v>
      </c>
      <c r="N10" s="239">
        <f t="shared" si="6"/>
        <v>234</v>
      </c>
      <c r="O10" s="4">
        <f t="shared" si="2"/>
        <v>-52</v>
      </c>
      <c r="P10" s="4">
        <f t="shared" si="2"/>
        <v>-38</v>
      </c>
      <c r="Q10" s="4">
        <f t="shared" si="2"/>
        <v>-5</v>
      </c>
      <c r="R10" s="4">
        <f t="shared" si="2"/>
        <v>5</v>
      </c>
      <c r="S10" s="4">
        <f t="shared" si="2"/>
        <v>-57</v>
      </c>
      <c r="T10" s="4">
        <f t="shared" si="2"/>
        <v>-33</v>
      </c>
      <c r="U10" s="5">
        <f t="shared" si="3"/>
        <v>-12.866817155756209</v>
      </c>
      <c r="V10" s="5">
        <f t="shared" si="3"/>
        <v>-12.359550561797747</v>
      </c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5" x14ac:dyDescent="0.2">
      <c r="A11" s="401"/>
      <c r="B11" s="23" t="s">
        <v>20</v>
      </c>
      <c r="C11" s="238">
        <v>10</v>
      </c>
      <c r="D11" s="238">
        <v>5</v>
      </c>
      <c r="E11" s="238">
        <v>14</v>
      </c>
      <c r="F11" s="238">
        <v>8</v>
      </c>
      <c r="G11" s="239">
        <f t="shared" si="5"/>
        <v>24</v>
      </c>
      <c r="H11" s="239">
        <f t="shared" si="5"/>
        <v>13</v>
      </c>
      <c r="I11" s="240">
        <v>10</v>
      </c>
      <c r="J11" s="240">
        <v>3</v>
      </c>
      <c r="K11" s="240">
        <v>12</v>
      </c>
      <c r="L11" s="240">
        <v>6</v>
      </c>
      <c r="M11" s="239">
        <f t="shared" si="6"/>
        <v>22</v>
      </c>
      <c r="N11" s="239">
        <f t="shared" si="6"/>
        <v>9</v>
      </c>
      <c r="O11" s="4">
        <f t="shared" si="2"/>
        <v>0</v>
      </c>
      <c r="P11" s="4">
        <f t="shared" si="2"/>
        <v>-2</v>
      </c>
      <c r="Q11" s="4">
        <f t="shared" si="2"/>
        <v>-2</v>
      </c>
      <c r="R11" s="4">
        <f t="shared" si="2"/>
        <v>-2</v>
      </c>
      <c r="S11" s="4">
        <f t="shared" si="2"/>
        <v>-2</v>
      </c>
      <c r="T11" s="4">
        <f t="shared" si="2"/>
        <v>-4</v>
      </c>
      <c r="U11" s="5">
        <f t="shared" si="3"/>
        <v>-8.3333333333333428</v>
      </c>
      <c r="V11" s="5">
        <f t="shared" si="3"/>
        <v>-30.769230769230774</v>
      </c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5" x14ac:dyDescent="0.2">
      <c r="A12" s="398" t="s">
        <v>34</v>
      </c>
      <c r="B12" s="399"/>
      <c r="C12" s="241">
        <f t="shared" ref="C12:N12" si="7">SUM(C9:C11)</f>
        <v>1483</v>
      </c>
      <c r="D12" s="241">
        <f>SUM(D9:D11)</f>
        <v>870</v>
      </c>
      <c r="E12" s="241">
        <f t="shared" si="7"/>
        <v>204</v>
      </c>
      <c r="F12" s="241">
        <f>SUM(F9:F11)</f>
        <v>78</v>
      </c>
      <c r="G12" s="241">
        <f t="shared" si="7"/>
        <v>1687</v>
      </c>
      <c r="H12" s="241">
        <f t="shared" si="7"/>
        <v>948</v>
      </c>
      <c r="I12" s="242">
        <f>SUM(I9:I11)</f>
        <v>1309</v>
      </c>
      <c r="J12" s="242">
        <f>SUM(J9:J11)</f>
        <v>764</v>
      </c>
      <c r="K12" s="242">
        <f>SUM(K9:K11)</f>
        <v>214</v>
      </c>
      <c r="L12" s="242">
        <f>SUM(L9:L11)</f>
        <v>93</v>
      </c>
      <c r="M12" s="241">
        <f t="shared" si="7"/>
        <v>1523</v>
      </c>
      <c r="N12" s="241">
        <f t="shared" si="7"/>
        <v>857</v>
      </c>
      <c r="O12" s="47">
        <f t="shared" si="2"/>
        <v>-174</v>
      </c>
      <c r="P12" s="47">
        <f t="shared" si="2"/>
        <v>-106</v>
      </c>
      <c r="Q12" s="47">
        <f t="shared" si="2"/>
        <v>10</v>
      </c>
      <c r="R12" s="47">
        <f t="shared" si="2"/>
        <v>15</v>
      </c>
      <c r="S12" s="47">
        <f t="shared" si="2"/>
        <v>-164</v>
      </c>
      <c r="T12" s="47">
        <f t="shared" si="2"/>
        <v>-91</v>
      </c>
      <c r="U12" s="48">
        <f t="shared" si="3"/>
        <v>-9.7213989330171842</v>
      </c>
      <c r="V12" s="48">
        <f t="shared" si="3"/>
        <v>-9.5991561181434548</v>
      </c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5" x14ac:dyDescent="0.2">
      <c r="A13" s="401" t="s">
        <v>30</v>
      </c>
      <c r="B13" s="23" t="s">
        <v>4</v>
      </c>
      <c r="C13" s="238">
        <v>372</v>
      </c>
      <c r="D13" s="238">
        <v>239</v>
      </c>
      <c r="E13" s="238">
        <v>15</v>
      </c>
      <c r="F13" s="238">
        <v>8</v>
      </c>
      <c r="G13" s="239">
        <f t="shared" ref="G13:H15" si="8">C13+E13</f>
        <v>387</v>
      </c>
      <c r="H13" s="239">
        <f t="shared" si="8"/>
        <v>247</v>
      </c>
      <c r="I13" s="240">
        <v>410</v>
      </c>
      <c r="J13" s="240">
        <v>250</v>
      </c>
      <c r="K13" s="240">
        <v>24</v>
      </c>
      <c r="L13" s="240">
        <v>14</v>
      </c>
      <c r="M13" s="239">
        <f t="shared" ref="M13:N15" si="9">I13+K13</f>
        <v>434</v>
      </c>
      <c r="N13" s="239">
        <f t="shared" si="9"/>
        <v>264</v>
      </c>
      <c r="O13" s="4">
        <f t="shared" si="2"/>
        <v>38</v>
      </c>
      <c r="P13" s="4">
        <f t="shared" si="2"/>
        <v>11</v>
      </c>
      <c r="Q13" s="4">
        <f t="shared" si="2"/>
        <v>9</v>
      </c>
      <c r="R13" s="4">
        <f t="shared" si="2"/>
        <v>6</v>
      </c>
      <c r="S13" s="4">
        <f t="shared" si="2"/>
        <v>47</v>
      </c>
      <c r="T13" s="4">
        <f t="shared" si="2"/>
        <v>17</v>
      </c>
      <c r="U13" s="5">
        <f t="shared" si="3"/>
        <v>12.144702842377257</v>
      </c>
      <c r="V13" s="5">
        <f t="shared" si="3"/>
        <v>6.8825910931174121</v>
      </c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5" x14ac:dyDescent="0.2">
      <c r="A14" s="401"/>
      <c r="B14" s="23" t="s">
        <v>18</v>
      </c>
      <c r="C14" s="238">
        <v>170</v>
      </c>
      <c r="D14" s="238">
        <v>99</v>
      </c>
      <c r="E14" s="238">
        <v>21</v>
      </c>
      <c r="F14" s="238">
        <v>10</v>
      </c>
      <c r="G14" s="239">
        <f t="shared" si="8"/>
        <v>191</v>
      </c>
      <c r="H14" s="239">
        <f t="shared" si="8"/>
        <v>109</v>
      </c>
      <c r="I14" s="240">
        <v>189</v>
      </c>
      <c r="J14" s="240">
        <v>108</v>
      </c>
      <c r="K14" s="240">
        <v>22</v>
      </c>
      <c r="L14" s="240">
        <v>12</v>
      </c>
      <c r="M14" s="239">
        <f t="shared" si="9"/>
        <v>211</v>
      </c>
      <c r="N14" s="239">
        <f t="shared" si="9"/>
        <v>120</v>
      </c>
      <c r="O14" s="4">
        <f t="shared" si="2"/>
        <v>19</v>
      </c>
      <c r="P14" s="4">
        <f t="shared" si="2"/>
        <v>9</v>
      </c>
      <c r="Q14" s="4">
        <f t="shared" si="2"/>
        <v>1</v>
      </c>
      <c r="R14" s="4">
        <f t="shared" si="2"/>
        <v>2</v>
      </c>
      <c r="S14" s="4">
        <f t="shared" si="2"/>
        <v>20</v>
      </c>
      <c r="T14" s="4">
        <f t="shared" si="2"/>
        <v>11</v>
      </c>
      <c r="U14" s="5">
        <f t="shared" si="3"/>
        <v>10.471204188481693</v>
      </c>
      <c r="V14" s="5">
        <f t="shared" si="3"/>
        <v>10.091743119266056</v>
      </c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5" x14ac:dyDescent="0.2">
      <c r="A15" s="401"/>
      <c r="B15" s="23" t="s">
        <v>20</v>
      </c>
      <c r="C15" s="238">
        <v>11</v>
      </c>
      <c r="D15" s="238">
        <v>5</v>
      </c>
      <c r="E15" s="238">
        <v>25</v>
      </c>
      <c r="F15" s="238">
        <v>14</v>
      </c>
      <c r="G15" s="239">
        <f t="shared" si="8"/>
        <v>36</v>
      </c>
      <c r="H15" s="239">
        <f t="shared" si="8"/>
        <v>19</v>
      </c>
      <c r="I15" s="240">
        <v>10</v>
      </c>
      <c r="J15" s="240">
        <v>3</v>
      </c>
      <c r="K15" s="240">
        <v>25</v>
      </c>
      <c r="L15" s="240">
        <v>11</v>
      </c>
      <c r="M15" s="239">
        <f t="shared" si="9"/>
        <v>35</v>
      </c>
      <c r="N15" s="239">
        <f t="shared" si="9"/>
        <v>14</v>
      </c>
      <c r="O15" s="4">
        <f t="shared" si="2"/>
        <v>-1</v>
      </c>
      <c r="P15" s="4">
        <f t="shared" si="2"/>
        <v>-2</v>
      </c>
      <c r="Q15" s="4">
        <f t="shared" si="2"/>
        <v>0</v>
      </c>
      <c r="R15" s="4">
        <f t="shared" si="2"/>
        <v>-3</v>
      </c>
      <c r="S15" s="4">
        <f t="shared" si="2"/>
        <v>-1</v>
      </c>
      <c r="T15" s="4">
        <f t="shared" si="2"/>
        <v>-5</v>
      </c>
      <c r="U15" s="5">
        <f t="shared" si="3"/>
        <v>-2.7777777777777857</v>
      </c>
      <c r="V15" s="5">
        <f t="shared" si="3"/>
        <v>-26.31578947368422</v>
      </c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5" x14ac:dyDescent="0.2">
      <c r="A16" s="398" t="s">
        <v>34</v>
      </c>
      <c r="B16" s="399"/>
      <c r="C16" s="243">
        <f t="shared" ref="C16:N16" si="10">SUM(C13:C15)</f>
        <v>553</v>
      </c>
      <c r="D16" s="243">
        <f>SUM(D13:D15)</f>
        <v>343</v>
      </c>
      <c r="E16" s="243">
        <f t="shared" si="10"/>
        <v>61</v>
      </c>
      <c r="F16" s="243">
        <f>SUM(F13:F15)</f>
        <v>32</v>
      </c>
      <c r="G16" s="243">
        <f t="shared" si="10"/>
        <v>614</v>
      </c>
      <c r="H16" s="241">
        <f t="shared" si="10"/>
        <v>375</v>
      </c>
      <c r="I16" s="244">
        <f>SUM(I13:I15)</f>
        <v>609</v>
      </c>
      <c r="J16" s="244">
        <f>SUM(J13:J15)</f>
        <v>361</v>
      </c>
      <c r="K16" s="244">
        <f>SUM(K13:K15)</f>
        <v>71</v>
      </c>
      <c r="L16" s="244">
        <f>SUM(L13:L15)</f>
        <v>37</v>
      </c>
      <c r="M16" s="243">
        <f t="shared" si="10"/>
        <v>680</v>
      </c>
      <c r="N16" s="243">
        <f t="shared" si="10"/>
        <v>398</v>
      </c>
      <c r="O16" s="47">
        <f t="shared" si="2"/>
        <v>56</v>
      </c>
      <c r="P16" s="47">
        <f t="shared" si="2"/>
        <v>18</v>
      </c>
      <c r="Q16" s="47">
        <f t="shared" si="2"/>
        <v>10</v>
      </c>
      <c r="R16" s="47">
        <f t="shared" si="2"/>
        <v>5</v>
      </c>
      <c r="S16" s="47">
        <f t="shared" si="2"/>
        <v>66</v>
      </c>
      <c r="T16" s="47">
        <f t="shared" si="2"/>
        <v>23</v>
      </c>
      <c r="U16" s="48">
        <f t="shared" si="3"/>
        <v>10.749185667752442</v>
      </c>
      <c r="V16" s="48">
        <f t="shared" si="3"/>
        <v>6.1333333333333258</v>
      </c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x14ac:dyDescent="0.2">
      <c r="A17" s="404" t="s">
        <v>31</v>
      </c>
      <c r="B17" s="23" t="s">
        <v>4</v>
      </c>
      <c r="C17" s="238">
        <v>550</v>
      </c>
      <c r="D17" s="238">
        <v>335</v>
      </c>
      <c r="E17" s="238">
        <v>22</v>
      </c>
      <c r="F17" s="238">
        <v>8</v>
      </c>
      <c r="G17" s="239">
        <f t="shared" ref="G17:H19" si="11">C17+E17</f>
        <v>572</v>
      </c>
      <c r="H17" s="239">
        <f t="shared" si="11"/>
        <v>343</v>
      </c>
      <c r="I17" s="240">
        <v>536</v>
      </c>
      <c r="J17" s="240">
        <v>326</v>
      </c>
      <c r="K17" s="240">
        <v>27</v>
      </c>
      <c r="L17" s="240">
        <v>10</v>
      </c>
      <c r="M17" s="239">
        <f t="shared" ref="M17:N19" si="12">I17+K17</f>
        <v>563</v>
      </c>
      <c r="N17" s="239">
        <f t="shared" si="12"/>
        <v>336</v>
      </c>
      <c r="O17" s="4">
        <f t="shared" si="2"/>
        <v>-14</v>
      </c>
      <c r="P17" s="4">
        <f t="shared" si="2"/>
        <v>-9</v>
      </c>
      <c r="Q17" s="4">
        <f t="shared" si="2"/>
        <v>5</v>
      </c>
      <c r="R17" s="4">
        <f t="shared" si="2"/>
        <v>2</v>
      </c>
      <c r="S17" s="4">
        <f t="shared" si="2"/>
        <v>-9</v>
      </c>
      <c r="T17" s="4">
        <f t="shared" si="2"/>
        <v>-7</v>
      </c>
      <c r="U17" s="5">
        <f t="shared" si="3"/>
        <v>-1.5734265734265733</v>
      </c>
      <c r="V17" s="5">
        <f t="shared" si="3"/>
        <v>-2.0408163265306172</v>
      </c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x14ac:dyDescent="0.2">
      <c r="A18" s="405"/>
      <c r="B18" s="23" t="s">
        <v>18</v>
      </c>
      <c r="C18" s="238">
        <v>170</v>
      </c>
      <c r="D18" s="238">
        <v>97</v>
      </c>
      <c r="E18" s="238">
        <v>19</v>
      </c>
      <c r="F18" s="238">
        <v>8</v>
      </c>
      <c r="G18" s="239">
        <f t="shared" si="11"/>
        <v>189</v>
      </c>
      <c r="H18" s="239">
        <f t="shared" si="11"/>
        <v>105</v>
      </c>
      <c r="I18" s="240">
        <v>143</v>
      </c>
      <c r="J18" s="240">
        <v>79</v>
      </c>
      <c r="K18" s="240">
        <v>10</v>
      </c>
      <c r="L18" s="240">
        <v>4</v>
      </c>
      <c r="M18" s="239">
        <f t="shared" si="12"/>
        <v>153</v>
      </c>
      <c r="N18" s="239">
        <f t="shared" si="12"/>
        <v>83</v>
      </c>
      <c r="O18" s="4">
        <f t="shared" si="2"/>
        <v>-27</v>
      </c>
      <c r="P18" s="4">
        <f t="shared" si="2"/>
        <v>-18</v>
      </c>
      <c r="Q18" s="4">
        <f t="shared" si="2"/>
        <v>-9</v>
      </c>
      <c r="R18" s="4">
        <f t="shared" si="2"/>
        <v>-4</v>
      </c>
      <c r="S18" s="4">
        <f t="shared" si="2"/>
        <v>-36</v>
      </c>
      <c r="T18" s="4">
        <f t="shared" si="2"/>
        <v>-22</v>
      </c>
      <c r="U18" s="5">
        <f t="shared" si="3"/>
        <v>-19.047619047619051</v>
      </c>
      <c r="V18" s="5">
        <f t="shared" si="3"/>
        <v>-20.952380952380949</v>
      </c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x14ac:dyDescent="0.2">
      <c r="A19" s="406"/>
      <c r="B19" s="23" t="s">
        <v>20</v>
      </c>
      <c r="C19" s="245">
        <v>11</v>
      </c>
      <c r="D19" s="245">
        <v>7</v>
      </c>
      <c r="E19" s="245">
        <v>1</v>
      </c>
      <c r="F19" s="245">
        <v>1</v>
      </c>
      <c r="G19" s="239">
        <f t="shared" si="11"/>
        <v>12</v>
      </c>
      <c r="H19" s="239">
        <f t="shared" si="11"/>
        <v>8</v>
      </c>
      <c r="I19" s="246">
        <v>12</v>
      </c>
      <c r="J19" s="246">
        <v>7</v>
      </c>
      <c r="K19" s="246">
        <v>1</v>
      </c>
      <c r="L19" s="246">
        <v>1</v>
      </c>
      <c r="M19" s="239">
        <f t="shared" si="12"/>
        <v>13</v>
      </c>
      <c r="N19" s="239">
        <f t="shared" si="12"/>
        <v>8</v>
      </c>
      <c r="O19" s="4">
        <f t="shared" si="2"/>
        <v>1</v>
      </c>
      <c r="P19" s="4">
        <f t="shared" si="2"/>
        <v>0</v>
      </c>
      <c r="Q19" s="4">
        <f t="shared" si="2"/>
        <v>0</v>
      </c>
      <c r="R19" s="4">
        <f t="shared" si="2"/>
        <v>0</v>
      </c>
      <c r="S19" s="4">
        <f t="shared" si="2"/>
        <v>1</v>
      </c>
      <c r="T19" s="4">
        <f t="shared" si="2"/>
        <v>0</v>
      </c>
      <c r="U19" s="5">
        <f t="shared" si="3"/>
        <v>8.3333333333333286</v>
      </c>
      <c r="V19" s="5">
        <f t="shared" si="3"/>
        <v>0</v>
      </c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x14ac:dyDescent="0.2">
      <c r="A20" s="398" t="s">
        <v>34</v>
      </c>
      <c r="B20" s="399"/>
      <c r="C20" s="241">
        <f t="shared" ref="C20:N20" si="13">SUM(C17:C19)</f>
        <v>731</v>
      </c>
      <c r="D20" s="241">
        <f>SUM(D17:D19)</f>
        <v>439</v>
      </c>
      <c r="E20" s="241">
        <f t="shared" si="13"/>
        <v>42</v>
      </c>
      <c r="F20" s="241">
        <f>SUM(F17:F19)</f>
        <v>17</v>
      </c>
      <c r="G20" s="241">
        <f t="shared" si="13"/>
        <v>773</v>
      </c>
      <c r="H20" s="241">
        <f t="shared" si="13"/>
        <v>456</v>
      </c>
      <c r="I20" s="242">
        <f>SUM(I17:I19)</f>
        <v>691</v>
      </c>
      <c r="J20" s="242">
        <f>SUM(J17:J19)</f>
        <v>412</v>
      </c>
      <c r="K20" s="242">
        <f>SUM(K17:K19)</f>
        <v>38</v>
      </c>
      <c r="L20" s="242">
        <f>SUM(L17:L19)</f>
        <v>15</v>
      </c>
      <c r="M20" s="241">
        <f t="shared" si="13"/>
        <v>729</v>
      </c>
      <c r="N20" s="241">
        <f t="shared" si="13"/>
        <v>427</v>
      </c>
      <c r="O20" s="47">
        <f t="shared" si="2"/>
        <v>-40</v>
      </c>
      <c r="P20" s="47">
        <f t="shared" si="2"/>
        <v>-27</v>
      </c>
      <c r="Q20" s="47">
        <f t="shared" si="2"/>
        <v>-4</v>
      </c>
      <c r="R20" s="47">
        <f t="shared" si="2"/>
        <v>-2</v>
      </c>
      <c r="S20" s="47">
        <f t="shared" si="2"/>
        <v>-44</v>
      </c>
      <c r="T20" s="47">
        <f t="shared" si="2"/>
        <v>-29</v>
      </c>
      <c r="U20" s="48">
        <f t="shared" si="3"/>
        <v>-5.6921086675291122</v>
      </c>
      <c r="V20" s="48">
        <f t="shared" si="3"/>
        <v>-6.3596491228070136</v>
      </c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x14ac:dyDescent="0.2">
      <c r="A21" s="404" t="s">
        <v>32</v>
      </c>
      <c r="B21" s="23" t="s">
        <v>4</v>
      </c>
      <c r="C21" s="238">
        <v>719</v>
      </c>
      <c r="D21" s="238">
        <v>627</v>
      </c>
      <c r="E21" s="238">
        <v>184</v>
      </c>
      <c r="F21" s="238">
        <v>169</v>
      </c>
      <c r="G21" s="239">
        <f t="shared" ref="G21:H23" si="14">C21+E21</f>
        <v>903</v>
      </c>
      <c r="H21" s="239">
        <f t="shared" si="14"/>
        <v>796</v>
      </c>
      <c r="I21" s="240">
        <v>570</v>
      </c>
      <c r="J21" s="240">
        <v>506</v>
      </c>
      <c r="K21" s="240">
        <v>181</v>
      </c>
      <c r="L21" s="240">
        <v>171</v>
      </c>
      <c r="M21" s="239">
        <f t="shared" ref="M21:N23" si="15">I21+K21</f>
        <v>751</v>
      </c>
      <c r="N21" s="239">
        <f t="shared" si="15"/>
        <v>677</v>
      </c>
      <c r="O21" s="4">
        <f t="shared" ref="O21:T33" si="16">I21-C21</f>
        <v>-149</v>
      </c>
      <c r="P21" s="4">
        <f t="shared" si="16"/>
        <v>-121</v>
      </c>
      <c r="Q21" s="4">
        <f t="shared" si="16"/>
        <v>-3</v>
      </c>
      <c r="R21" s="4">
        <f t="shared" si="16"/>
        <v>2</v>
      </c>
      <c r="S21" s="4">
        <f t="shared" si="16"/>
        <v>-152</v>
      </c>
      <c r="T21" s="4">
        <f t="shared" si="16"/>
        <v>-119</v>
      </c>
      <c r="U21" s="5">
        <f t="shared" si="3"/>
        <v>-16.832779623477307</v>
      </c>
      <c r="V21" s="5">
        <f t="shared" si="3"/>
        <v>-14.949748743718601</v>
      </c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x14ac:dyDescent="0.2">
      <c r="A22" s="405"/>
      <c r="B22" s="23" t="s">
        <v>18</v>
      </c>
      <c r="C22" s="238">
        <v>273</v>
      </c>
      <c r="D22" s="238">
        <v>237</v>
      </c>
      <c r="E22" s="238">
        <v>87</v>
      </c>
      <c r="F22" s="238">
        <v>80</v>
      </c>
      <c r="G22" s="239">
        <f t="shared" si="14"/>
        <v>360</v>
      </c>
      <c r="H22" s="239">
        <f t="shared" si="14"/>
        <v>317</v>
      </c>
      <c r="I22" s="240">
        <v>248</v>
      </c>
      <c r="J22" s="240">
        <v>218</v>
      </c>
      <c r="K22" s="240">
        <v>125</v>
      </c>
      <c r="L22" s="240">
        <v>116</v>
      </c>
      <c r="M22" s="239">
        <f t="shared" si="15"/>
        <v>373</v>
      </c>
      <c r="N22" s="239">
        <f t="shared" si="15"/>
        <v>334</v>
      </c>
      <c r="O22" s="4">
        <f t="shared" si="16"/>
        <v>-25</v>
      </c>
      <c r="P22" s="4">
        <f t="shared" si="16"/>
        <v>-19</v>
      </c>
      <c r="Q22" s="4">
        <f t="shared" si="16"/>
        <v>38</v>
      </c>
      <c r="R22" s="4">
        <f t="shared" si="16"/>
        <v>36</v>
      </c>
      <c r="S22" s="4">
        <f t="shared" si="16"/>
        <v>13</v>
      </c>
      <c r="T22" s="4">
        <f t="shared" si="16"/>
        <v>17</v>
      </c>
      <c r="U22" s="5">
        <f t="shared" si="3"/>
        <v>3.6111111111111143</v>
      </c>
      <c r="V22" s="5">
        <f t="shared" si="3"/>
        <v>5.3627760252365988</v>
      </c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x14ac:dyDescent="0.2">
      <c r="A23" s="406"/>
      <c r="B23" s="23" t="s">
        <v>20</v>
      </c>
      <c r="C23" s="245">
        <v>14</v>
      </c>
      <c r="D23" s="245">
        <v>11</v>
      </c>
      <c r="E23" s="245">
        <v>18</v>
      </c>
      <c r="F23" s="245">
        <v>8</v>
      </c>
      <c r="G23" s="239">
        <f t="shared" si="14"/>
        <v>32</v>
      </c>
      <c r="H23" s="239">
        <f t="shared" si="14"/>
        <v>19</v>
      </c>
      <c r="I23" s="246">
        <v>13</v>
      </c>
      <c r="J23" s="246">
        <v>11</v>
      </c>
      <c r="K23" s="246">
        <v>14</v>
      </c>
      <c r="L23" s="246">
        <v>7</v>
      </c>
      <c r="M23" s="239">
        <f t="shared" si="15"/>
        <v>27</v>
      </c>
      <c r="N23" s="239">
        <f t="shared" si="15"/>
        <v>18</v>
      </c>
      <c r="O23" s="4">
        <f t="shared" si="16"/>
        <v>-1</v>
      </c>
      <c r="P23" s="4">
        <f t="shared" si="16"/>
        <v>0</v>
      </c>
      <c r="Q23" s="4">
        <f t="shared" si="16"/>
        <v>-4</v>
      </c>
      <c r="R23" s="4">
        <f t="shared" si="16"/>
        <v>-1</v>
      </c>
      <c r="S23" s="4">
        <f t="shared" si="16"/>
        <v>-5</v>
      </c>
      <c r="T23" s="4">
        <f t="shared" si="16"/>
        <v>-1</v>
      </c>
      <c r="U23" s="5">
        <f t="shared" si="3"/>
        <v>-15.625</v>
      </c>
      <c r="V23" s="5">
        <f t="shared" si="3"/>
        <v>-5.2631578947368496</v>
      </c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x14ac:dyDescent="0.2">
      <c r="A24" s="398" t="s">
        <v>34</v>
      </c>
      <c r="B24" s="399"/>
      <c r="C24" s="241">
        <f t="shared" ref="C24:N24" si="17">SUM(C21:C23)</f>
        <v>1006</v>
      </c>
      <c r="D24" s="241">
        <f>SUM(D21:D23)</f>
        <v>875</v>
      </c>
      <c r="E24" s="241">
        <f t="shared" si="17"/>
        <v>289</v>
      </c>
      <c r="F24" s="241">
        <f>SUM(F21:F23)</f>
        <v>257</v>
      </c>
      <c r="G24" s="241">
        <f t="shared" si="17"/>
        <v>1295</v>
      </c>
      <c r="H24" s="241">
        <f t="shared" si="17"/>
        <v>1132</v>
      </c>
      <c r="I24" s="242">
        <f>SUM(I21:I23)</f>
        <v>831</v>
      </c>
      <c r="J24" s="242">
        <f>SUM(J21:J23)</f>
        <v>735</v>
      </c>
      <c r="K24" s="242">
        <f>SUM(K21:K23)</f>
        <v>320</v>
      </c>
      <c r="L24" s="242">
        <f>SUM(L21:L23)</f>
        <v>294</v>
      </c>
      <c r="M24" s="241">
        <f t="shared" si="17"/>
        <v>1151</v>
      </c>
      <c r="N24" s="241">
        <f t="shared" si="17"/>
        <v>1029</v>
      </c>
      <c r="O24" s="47">
        <f t="shared" si="16"/>
        <v>-175</v>
      </c>
      <c r="P24" s="47">
        <f t="shared" si="16"/>
        <v>-140</v>
      </c>
      <c r="Q24" s="47">
        <f t="shared" si="16"/>
        <v>31</v>
      </c>
      <c r="R24" s="47">
        <f t="shared" si="16"/>
        <v>37</v>
      </c>
      <c r="S24" s="47">
        <f t="shared" si="16"/>
        <v>-144</v>
      </c>
      <c r="T24" s="47">
        <f t="shared" si="16"/>
        <v>-103</v>
      </c>
      <c r="U24" s="48">
        <f t="shared" si="3"/>
        <v>-11.119691119691126</v>
      </c>
      <c r="V24" s="48">
        <f t="shared" si="3"/>
        <v>-9.0989399293286226</v>
      </c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x14ac:dyDescent="0.2">
      <c r="A25" s="401" t="s">
        <v>33</v>
      </c>
      <c r="B25" s="23" t="s">
        <v>4</v>
      </c>
      <c r="C25" s="238">
        <v>394</v>
      </c>
      <c r="D25" s="238">
        <v>249</v>
      </c>
      <c r="E25" s="238">
        <v>247</v>
      </c>
      <c r="F25" s="238">
        <v>146</v>
      </c>
      <c r="G25" s="239">
        <f t="shared" ref="G25:H27" si="18">C25+E25</f>
        <v>641</v>
      </c>
      <c r="H25" s="239">
        <f t="shared" si="18"/>
        <v>395</v>
      </c>
      <c r="I25" s="240">
        <v>459</v>
      </c>
      <c r="J25" s="240">
        <v>291</v>
      </c>
      <c r="K25" s="240">
        <v>241</v>
      </c>
      <c r="L25" s="240">
        <v>147</v>
      </c>
      <c r="M25" s="239">
        <f t="shared" ref="M25:N27" si="19">I25+K25</f>
        <v>700</v>
      </c>
      <c r="N25" s="239">
        <f t="shared" si="19"/>
        <v>438</v>
      </c>
      <c r="O25" s="4">
        <f t="shared" si="16"/>
        <v>65</v>
      </c>
      <c r="P25" s="4">
        <f t="shared" si="16"/>
        <v>42</v>
      </c>
      <c r="Q25" s="4">
        <f t="shared" si="16"/>
        <v>-6</v>
      </c>
      <c r="R25" s="4">
        <f t="shared" si="16"/>
        <v>1</v>
      </c>
      <c r="S25" s="4">
        <f t="shared" si="16"/>
        <v>59</v>
      </c>
      <c r="T25" s="4">
        <f t="shared" si="16"/>
        <v>43</v>
      </c>
      <c r="U25" s="5">
        <f t="shared" si="3"/>
        <v>9.2043681747269801</v>
      </c>
      <c r="V25" s="5">
        <f t="shared" si="3"/>
        <v>10.886075949367083</v>
      </c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x14ac:dyDescent="0.2">
      <c r="A26" s="401"/>
      <c r="B26" s="23" t="s">
        <v>18</v>
      </c>
      <c r="C26" s="238">
        <v>152</v>
      </c>
      <c r="D26" s="238">
        <v>100</v>
      </c>
      <c r="E26" s="238">
        <v>87</v>
      </c>
      <c r="F26" s="238">
        <v>44</v>
      </c>
      <c r="G26" s="239">
        <f t="shared" si="18"/>
        <v>239</v>
      </c>
      <c r="H26" s="239">
        <f t="shared" si="18"/>
        <v>144</v>
      </c>
      <c r="I26" s="240">
        <v>175</v>
      </c>
      <c r="J26" s="240">
        <v>129</v>
      </c>
      <c r="K26" s="240">
        <v>99</v>
      </c>
      <c r="L26" s="240">
        <v>57</v>
      </c>
      <c r="M26" s="239">
        <f t="shared" si="19"/>
        <v>274</v>
      </c>
      <c r="N26" s="239">
        <f t="shared" si="19"/>
        <v>186</v>
      </c>
      <c r="O26" s="4">
        <f t="shared" si="16"/>
        <v>23</v>
      </c>
      <c r="P26" s="4">
        <f t="shared" si="16"/>
        <v>29</v>
      </c>
      <c r="Q26" s="4">
        <f t="shared" si="16"/>
        <v>12</v>
      </c>
      <c r="R26" s="4">
        <f t="shared" si="16"/>
        <v>13</v>
      </c>
      <c r="S26" s="4">
        <f t="shared" si="16"/>
        <v>35</v>
      </c>
      <c r="T26" s="4">
        <f t="shared" si="16"/>
        <v>42</v>
      </c>
      <c r="U26" s="5">
        <f t="shared" si="3"/>
        <v>14.644351464435147</v>
      </c>
      <c r="V26" s="5">
        <f t="shared" si="3"/>
        <v>29.166666666666686</v>
      </c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x14ac:dyDescent="0.2">
      <c r="A27" s="401"/>
      <c r="B27" s="23" t="s">
        <v>20</v>
      </c>
      <c r="C27" s="245">
        <v>7</v>
      </c>
      <c r="D27" s="245">
        <v>5</v>
      </c>
      <c r="E27" s="245">
        <v>38</v>
      </c>
      <c r="F27" s="245">
        <v>20</v>
      </c>
      <c r="G27" s="239">
        <f t="shared" si="18"/>
        <v>45</v>
      </c>
      <c r="H27" s="239">
        <f t="shared" si="18"/>
        <v>25</v>
      </c>
      <c r="I27" s="246">
        <v>7</v>
      </c>
      <c r="J27" s="246">
        <v>5</v>
      </c>
      <c r="K27" s="246">
        <v>36</v>
      </c>
      <c r="L27" s="246">
        <v>22</v>
      </c>
      <c r="M27" s="239">
        <f t="shared" si="19"/>
        <v>43</v>
      </c>
      <c r="N27" s="239">
        <f t="shared" si="19"/>
        <v>27</v>
      </c>
      <c r="O27" s="4">
        <f t="shared" si="16"/>
        <v>0</v>
      </c>
      <c r="P27" s="4">
        <f t="shared" si="16"/>
        <v>0</v>
      </c>
      <c r="Q27" s="4">
        <f t="shared" si="16"/>
        <v>-2</v>
      </c>
      <c r="R27" s="4">
        <f t="shared" si="16"/>
        <v>2</v>
      </c>
      <c r="S27" s="4">
        <f t="shared" si="16"/>
        <v>-2</v>
      </c>
      <c r="T27" s="4">
        <f t="shared" si="16"/>
        <v>2</v>
      </c>
      <c r="U27" s="5">
        <f t="shared" si="3"/>
        <v>-4.4444444444444429</v>
      </c>
      <c r="V27" s="5">
        <f t="shared" si="3"/>
        <v>8</v>
      </c>
    </row>
    <row r="28" spans="1:32" x14ac:dyDescent="0.2">
      <c r="A28" s="398" t="s">
        <v>34</v>
      </c>
      <c r="B28" s="399"/>
      <c r="C28" s="46">
        <f t="shared" ref="C28:N28" si="20">SUM(C25:C27)</f>
        <v>553</v>
      </c>
      <c r="D28" s="46">
        <f>SUM(D25:D27)</f>
        <v>354</v>
      </c>
      <c r="E28" s="46">
        <f t="shared" si="20"/>
        <v>372</v>
      </c>
      <c r="F28" s="46">
        <f>SUM(F25:F27)</f>
        <v>210</v>
      </c>
      <c r="G28" s="46">
        <f t="shared" si="20"/>
        <v>925</v>
      </c>
      <c r="H28" s="46">
        <f t="shared" si="20"/>
        <v>564</v>
      </c>
      <c r="I28" s="46">
        <f t="shared" si="20"/>
        <v>641</v>
      </c>
      <c r="J28" s="46">
        <f>SUM(J25:J27)</f>
        <v>425</v>
      </c>
      <c r="K28" s="46">
        <f t="shared" si="20"/>
        <v>376</v>
      </c>
      <c r="L28" s="46">
        <f>SUM(L25:L27)</f>
        <v>226</v>
      </c>
      <c r="M28" s="46">
        <f t="shared" si="20"/>
        <v>1017</v>
      </c>
      <c r="N28" s="46">
        <f t="shared" si="20"/>
        <v>651</v>
      </c>
      <c r="O28" s="47">
        <f t="shared" si="16"/>
        <v>88</v>
      </c>
      <c r="P28" s="47">
        <f t="shared" si="16"/>
        <v>71</v>
      </c>
      <c r="Q28" s="47">
        <f t="shared" si="16"/>
        <v>4</v>
      </c>
      <c r="R28" s="47">
        <f t="shared" si="16"/>
        <v>16</v>
      </c>
      <c r="S28" s="47">
        <f t="shared" si="16"/>
        <v>92</v>
      </c>
      <c r="T28" s="47">
        <f t="shared" si="16"/>
        <v>87</v>
      </c>
      <c r="U28" s="48">
        <f t="shared" si="3"/>
        <v>9.9459459459459509</v>
      </c>
      <c r="V28" s="48">
        <f t="shared" si="3"/>
        <v>15.425531914893625</v>
      </c>
    </row>
    <row r="29" spans="1:32" ht="51" x14ac:dyDescent="0.2">
      <c r="A29" s="398" t="s">
        <v>0</v>
      </c>
      <c r="B29" s="399"/>
      <c r="C29" s="49" t="s">
        <v>117</v>
      </c>
      <c r="D29" s="50" t="s">
        <v>168</v>
      </c>
      <c r="E29" s="49" t="s">
        <v>118</v>
      </c>
      <c r="F29" s="50" t="s">
        <v>168</v>
      </c>
      <c r="G29" s="51" t="s">
        <v>34</v>
      </c>
      <c r="H29" s="50" t="s">
        <v>168</v>
      </c>
      <c r="I29" s="49" t="s">
        <v>117</v>
      </c>
      <c r="J29" s="50" t="s">
        <v>168</v>
      </c>
      <c r="K29" s="49" t="s">
        <v>118</v>
      </c>
      <c r="L29" s="50" t="s">
        <v>168</v>
      </c>
      <c r="M29" s="51" t="s">
        <v>34</v>
      </c>
      <c r="N29" s="50" t="s">
        <v>168</v>
      </c>
      <c r="O29" s="52" t="s">
        <v>179</v>
      </c>
      <c r="P29" s="52" t="s">
        <v>180</v>
      </c>
      <c r="Q29" s="52" t="s">
        <v>181</v>
      </c>
      <c r="R29" s="52" t="s">
        <v>182</v>
      </c>
      <c r="S29" s="52" t="s">
        <v>132</v>
      </c>
      <c r="T29" s="52" t="s">
        <v>183</v>
      </c>
      <c r="U29" s="53" t="s">
        <v>184</v>
      </c>
      <c r="V29" s="53" t="s">
        <v>185</v>
      </c>
    </row>
    <row r="30" spans="1:32" x14ac:dyDescent="0.2">
      <c r="A30" s="394" t="s">
        <v>134</v>
      </c>
      <c r="B30" s="395"/>
      <c r="C30" s="54">
        <f t="shared" ref="C30:F32" si="21">C5+C9+C13+C17+C21+C25</f>
        <v>4147</v>
      </c>
      <c r="D30" s="54">
        <f>D5+D9+D13+D17+D21+D25</f>
        <v>2762</v>
      </c>
      <c r="E30" s="54">
        <f t="shared" si="21"/>
        <v>705</v>
      </c>
      <c r="F30" s="54">
        <f>F5+F9+F13+F17+F21+F25</f>
        <v>452</v>
      </c>
      <c r="G30" s="54">
        <f t="shared" ref="G30:H33" si="22">C30+E30</f>
        <v>4852</v>
      </c>
      <c r="H30" s="54">
        <f t="shared" si="22"/>
        <v>3214</v>
      </c>
      <c r="I30" s="54">
        <f t="shared" ref="I30:L32" si="23">I5+I9+I13+I17+I21+I25</f>
        <v>3988</v>
      </c>
      <c r="J30" s="54">
        <f>J5+J9+J13+J17+J21+J25</f>
        <v>2634</v>
      </c>
      <c r="K30" s="54">
        <f t="shared" si="23"/>
        <v>756</v>
      </c>
      <c r="L30" s="54">
        <f>L5+L9+L13+L17+L21+L25</f>
        <v>502</v>
      </c>
      <c r="M30" s="54">
        <f t="shared" ref="M30:N32" si="24">I30+K30</f>
        <v>4744</v>
      </c>
      <c r="N30" s="54">
        <f t="shared" si="24"/>
        <v>3136</v>
      </c>
      <c r="O30" s="47">
        <f t="shared" ref="O30:R33" si="25">I30-C30</f>
        <v>-159</v>
      </c>
      <c r="P30" s="47">
        <f t="shared" si="25"/>
        <v>-128</v>
      </c>
      <c r="Q30" s="47">
        <f t="shared" si="25"/>
        <v>51</v>
      </c>
      <c r="R30" s="47">
        <f t="shared" si="25"/>
        <v>50</v>
      </c>
      <c r="S30" s="47">
        <f t="shared" si="16"/>
        <v>-108</v>
      </c>
      <c r="T30" s="47">
        <f>N30-H30</f>
        <v>-78</v>
      </c>
      <c r="U30" s="48">
        <f t="shared" si="3"/>
        <v>-2.2258862324814572</v>
      </c>
      <c r="V30" s="48">
        <f t="shared" si="3"/>
        <v>-2.4268823895457388</v>
      </c>
    </row>
    <row r="31" spans="1:32" x14ac:dyDescent="0.2">
      <c r="A31" s="394" t="s">
        <v>135</v>
      </c>
      <c r="B31" s="395"/>
      <c r="C31" s="54">
        <f t="shared" si="21"/>
        <v>1556</v>
      </c>
      <c r="D31" s="54">
        <f t="shared" si="21"/>
        <v>1096</v>
      </c>
      <c r="E31" s="54">
        <f t="shared" si="21"/>
        <v>401</v>
      </c>
      <c r="F31" s="54">
        <f t="shared" si="21"/>
        <v>247</v>
      </c>
      <c r="G31" s="54">
        <f t="shared" si="22"/>
        <v>1957</v>
      </c>
      <c r="H31" s="54">
        <f t="shared" si="22"/>
        <v>1343</v>
      </c>
      <c r="I31" s="54">
        <f t="shared" si="23"/>
        <v>1489</v>
      </c>
      <c r="J31" s="54">
        <f t="shared" si="23"/>
        <v>1041</v>
      </c>
      <c r="K31" s="54">
        <f t="shared" si="23"/>
        <v>436</v>
      </c>
      <c r="L31" s="54">
        <f t="shared" si="23"/>
        <v>298</v>
      </c>
      <c r="M31" s="54">
        <f t="shared" si="24"/>
        <v>1925</v>
      </c>
      <c r="N31" s="54">
        <f t="shared" si="24"/>
        <v>1339</v>
      </c>
      <c r="O31" s="47">
        <f t="shared" si="25"/>
        <v>-67</v>
      </c>
      <c r="P31" s="47">
        <f t="shared" si="25"/>
        <v>-55</v>
      </c>
      <c r="Q31" s="47">
        <f t="shared" si="25"/>
        <v>35</v>
      </c>
      <c r="R31" s="47">
        <f t="shared" si="25"/>
        <v>51</v>
      </c>
      <c r="S31" s="47">
        <f t="shared" si="16"/>
        <v>-32</v>
      </c>
      <c r="T31" s="47">
        <f>N31-H31</f>
        <v>-4</v>
      </c>
      <c r="U31" s="48">
        <f t="shared" si="3"/>
        <v>-1.6351558507920316</v>
      </c>
      <c r="V31" s="48">
        <f t="shared" si="3"/>
        <v>-0.2978406552494306</v>
      </c>
    </row>
    <row r="32" spans="1:32" x14ac:dyDescent="0.2">
      <c r="A32" s="394" t="s">
        <v>136</v>
      </c>
      <c r="B32" s="395"/>
      <c r="C32" s="54">
        <f t="shared" si="21"/>
        <v>70</v>
      </c>
      <c r="D32" s="54">
        <f t="shared" si="21"/>
        <v>46</v>
      </c>
      <c r="E32" s="54">
        <f t="shared" si="21"/>
        <v>108</v>
      </c>
      <c r="F32" s="54">
        <f t="shared" si="21"/>
        <v>55</v>
      </c>
      <c r="G32" s="54">
        <f t="shared" si="22"/>
        <v>178</v>
      </c>
      <c r="H32" s="54">
        <f t="shared" si="22"/>
        <v>101</v>
      </c>
      <c r="I32" s="54">
        <f t="shared" si="23"/>
        <v>67</v>
      </c>
      <c r="J32" s="54">
        <f t="shared" si="23"/>
        <v>40</v>
      </c>
      <c r="K32" s="54">
        <f t="shared" si="23"/>
        <v>98</v>
      </c>
      <c r="L32" s="54">
        <f t="shared" si="23"/>
        <v>48</v>
      </c>
      <c r="M32" s="54">
        <f t="shared" si="24"/>
        <v>165</v>
      </c>
      <c r="N32" s="54">
        <f t="shared" si="24"/>
        <v>88</v>
      </c>
      <c r="O32" s="47">
        <f t="shared" si="25"/>
        <v>-3</v>
      </c>
      <c r="P32" s="47">
        <f t="shared" si="25"/>
        <v>-6</v>
      </c>
      <c r="Q32" s="47">
        <f t="shared" si="25"/>
        <v>-10</v>
      </c>
      <c r="R32" s="47">
        <f t="shared" si="25"/>
        <v>-7</v>
      </c>
      <c r="S32" s="47">
        <f t="shared" si="16"/>
        <v>-13</v>
      </c>
      <c r="T32" s="47">
        <f>N32-H32</f>
        <v>-13</v>
      </c>
      <c r="U32" s="48">
        <f t="shared" si="3"/>
        <v>-7.3033707865168509</v>
      </c>
      <c r="V32" s="48">
        <f t="shared" si="3"/>
        <v>-12.871287128712865</v>
      </c>
    </row>
    <row r="33" spans="1:22" x14ac:dyDescent="0.2">
      <c r="A33" s="396" t="s">
        <v>34</v>
      </c>
      <c r="B33" s="397"/>
      <c r="C33" s="55">
        <f>SUM(C30:C32)</f>
        <v>5773</v>
      </c>
      <c r="D33" s="55">
        <f>SUM(D30:D32)</f>
        <v>3904</v>
      </c>
      <c r="E33" s="55">
        <f>SUM(E30:E32)</f>
        <v>1214</v>
      </c>
      <c r="F33" s="55">
        <f>SUM(F30:F32)</f>
        <v>754</v>
      </c>
      <c r="G33" s="55">
        <f t="shared" si="22"/>
        <v>6987</v>
      </c>
      <c r="H33" s="55">
        <f t="shared" si="22"/>
        <v>4658</v>
      </c>
      <c r="I33" s="55">
        <f>SUM(I30:I32)</f>
        <v>5544</v>
      </c>
      <c r="J33" s="55">
        <f>SUM(J30:J32)</f>
        <v>3715</v>
      </c>
      <c r="K33" s="55">
        <f>SUM(K30:K32)</f>
        <v>1290</v>
      </c>
      <c r="L33" s="55">
        <f>SUM(L30:L32)</f>
        <v>848</v>
      </c>
      <c r="M33" s="55">
        <f>M30+M31+M32</f>
        <v>6834</v>
      </c>
      <c r="N33" s="55">
        <f>N30+N31+N32</f>
        <v>4563</v>
      </c>
      <c r="O33" s="56">
        <f t="shared" si="25"/>
        <v>-229</v>
      </c>
      <c r="P33" s="56">
        <f t="shared" si="25"/>
        <v>-189</v>
      </c>
      <c r="Q33" s="56">
        <f t="shared" si="25"/>
        <v>76</v>
      </c>
      <c r="R33" s="56">
        <f t="shared" si="25"/>
        <v>94</v>
      </c>
      <c r="S33" s="56">
        <f t="shared" si="16"/>
        <v>-153</v>
      </c>
      <c r="T33" s="56">
        <f>N33-H33</f>
        <v>-95</v>
      </c>
      <c r="U33" s="57">
        <f t="shared" si="3"/>
        <v>-2.1897810218978009</v>
      </c>
      <c r="V33" s="57">
        <f t="shared" si="3"/>
        <v>-2.0395019321597232</v>
      </c>
    </row>
  </sheetData>
  <mergeCells count="31">
    <mergeCell ref="A1:U1"/>
    <mergeCell ref="C3:H3"/>
    <mergeCell ref="I3:N3"/>
    <mergeCell ref="O3:O4"/>
    <mergeCell ref="P3:P4"/>
    <mergeCell ref="Q3:Q4"/>
    <mergeCell ref="R3:R4"/>
    <mergeCell ref="S3:S4"/>
    <mergeCell ref="T3:T4"/>
    <mergeCell ref="U3:U4"/>
    <mergeCell ref="V3:V4"/>
    <mergeCell ref="X8:AI8"/>
    <mergeCell ref="A31:B31"/>
    <mergeCell ref="A28:B28"/>
    <mergeCell ref="A17:A19"/>
    <mergeCell ref="A20:B20"/>
    <mergeCell ref="A21:A23"/>
    <mergeCell ref="A24:B24"/>
    <mergeCell ref="A25:A27"/>
    <mergeCell ref="A32:B32"/>
    <mergeCell ref="A33:B33"/>
    <mergeCell ref="A30:B30"/>
    <mergeCell ref="A29:B29"/>
    <mergeCell ref="A3:A4"/>
    <mergeCell ref="B3:B4"/>
    <mergeCell ref="A5:A7"/>
    <mergeCell ref="A8:B8"/>
    <mergeCell ref="A13:A15"/>
    <mergeCell ref="A16:B16"/>
    <mergeCell ref="A9:A11"/>
    <mergeCell ref="A12:B1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6"/>
  <sheetViews>
    <sheetView workbookViewId="0">
      <selection sqref="A1:T1"/>
    </sheetView>
  </sheetViews>
  <sheetFormatPr defaultRowHeight="15" x14ac:dyDescent="0.25"/>
  <cols>
    <col min="1" max="1" width="3" customWidth="1"/>
    <col min="2" max="2" width="3.85546875" customWidth="1"/>
    <col min="3" max="3" width="21.7109375" customWidth="1"/>
    <col min="4" max="4" width="5.42578125" customWidth="1"/>
    <col min="5" max="5" width="5.85546875" customWidth="1"/>
    <col min="6" max="6" width="4.42578125" customWidth="1"/>
    <col min="7" max="7" width="5.85546875" customWidth="1"/>
    <col min="8" max="8" width="6.140625" customWidth="1"/>
    <col min="9" max="9" width="5.5703125" customWidth="1"/>
    <col min="10" max="10" width="5.28515625" customWidth="1"/>
    <col min="11" max="11" width="4.85546875" customWidth="1"/>
    <col min="12" max="12" width="5" customWidth="1"/>
    <col min="13" max="13" width="5.85546875" customWidth="1"/>
    <col min="14" max="14" width="6" customWidth="1"/>
    <col min="15" max="15" width="5.7109375" customWidth="1"/>
    <col min="16" max="16" width="4.42578125" customWidth="1"/>
    <col min="17" max="17" width="5.140625" customWidth="1"/>
    <col min="18" max="18" width="5.42578125" customWidth="1"/>
    <col min="19" max="19" width="12" customWidth="1"/>
    <col min="20" max="20" width="11.85546875" customWidth="1"/>
    <col min="231" max="231" width="3" customWidth="1"/>
    <col min="232" max="232" width="3.85546875" customWidth="1"/>
    <col min="233" max="233" width="21.7109375" customWidth="1"/>
    <col min="234" max="234" width="5.42578125" customWidth="1"/>
    <col min="235" max="235" width="5.85546875" customWidth="1"/>
    <col min="236" max="236" width="4.42578125" customWidth="1"/>
    <col min="237" max="237" width="5.85546875" customWidth="1"/>
    <col min="238" max="238" width="6.140625" customWidth="1"/>
    <col min="239" max="239" width="5.5703125" customWidth="1"/>
    <col min="240" max="240" width="5.28515625" customWidth="1"/>
    <col min="241" max="241" width="4.85546875" customWidth="1"/>
    <col min="242" max="242" width="5" customWidth="1"/>
    <col min="243" max="243" width="5.85546875" customWidth="1"/>
    <col min="244" max="244" width="6" customWidth="1"/>
    <col min="245" max="245" width="5.7109375" customWidth="1"/>
    <col min="246" max="246" width="4.42578125" customWidth="1"/>
    <col min="247" max="247" width="5.140625" customWidth="1"/>
    <col min="248" max="248" width="5.42578125" customWidth="1"/>
    <col min="249" max="249" width="12" customWidth="1"/>
    <col min="250" max="250" width="11.85546875" customWidth="1"/>
    <col min="487" max="487" width="3" customWidth="1"/>
    <col min="488" max="488" width="3.85546875" customWidth="1"/>
    <col min="489" max="489" width="21.7109375" customWidth="1"/>
    <col min="490" max="490" width="5.42578125" customWidth="1"/>
    <col min="491" max="491" width="5.85546875" customWidth="1"/>
    <col min="492" max="492" width="4.42578125" customWidth="1"/>
    <col min="493" max="493" width="5.85546875" customWidth="1"/>
    <col min="494" max="494" width="6.140625" customWidth="1"/>
    <col min="495" max="495" width="5.5703125" customWidth="1"/>
    <col min="496" max="496" width="5.28515625" customWidth="1"/>
    <col min="497" max="497" width="4.85546875" customWidth="1"/>
    <col min="498" max="498" width="5" customWidth="1"/>
    <col min="499" max="499" width="5.85546875" customWidth="1"/>
    <col min="500" max="500" width="6" customWidth="1"/>
    <col min="501" max="501" width="5.7109375" customWidth="1"/>
    <col min="502" max="502" width="4.42578125" customWidth="1"/>
    <col min="503" max="503" width="5.140625" customWidth="1"/>
    <col min="504" max="504" width="5.42578125" customWidth="1"/>
    <col min="505" max="505" width="12" customWidth="1"/>
    <col min="506" max="506" width="11.85546875" customWidth="1"/>
    <col min="743" max="743" width="3" customWidth="1"/>
    <col min="744" max="744" width="3.85546875" customWidth="1"/>
    <col min="745" max="745" width="21.7109375" customWidth="1"/>
    <col min="746" max="746" width="5.42578125" customWidth="1"/>
    <col min="747" max="747" width="5.85546875" customWidth="1"/>
    <col min="748" max="748" width="4.42578125" customWidth="1"/>
    <col min="749" max="749" width="5.85546875" customWidth="1"/>
    <col min="750" max="750" width="6.140625" customWidth="1"/>
    <col min="751" max="751" width="5.5703125" customWidth="1"/>
    <col min="752" max="752" width="5.28515625" customWidth="1"/>
    <col min="753" max="753" width="4.85546875" customWidth="1"/>
    <col min="754" max="754" width="5" customWidth="1"/>
    <col min="755" max="755" width="5.85546875" customWidth="1"/>
    <col min="756" max="756" width="6" customWidth="1"/>
    <col min="757" max="757" width="5.7109375" customWidth="1"/>
    <col min="758" max="758" width="4.42578125" customWidth="1"/>
    <col min="759" max="759" width="5.140625" customWidth="1"/>
    <col min="760" max="760" width="5.42578125" customWidth="1"/>
    <col min="761" max="761" width="12" customWidth="1"/>
    <col min="762" max="762" width="11.85546875" customWidth="1"/>
    <col min="999" max="999" width="3" customWidth="1"/>
    <col min="1000" max="1000" width="3.85546875" customWidth="1"/>
    <col min="1001" max="1001" width="21.7109375" customWidth="1"/>
    <col min="1002" max="1002" width="5.42578125" customWidth="1"/>
    <col min="1003" max="1003" width="5.85546875" customWidth="1"/>
    <col min="1004" max="1004" width="4.42578125" customWidth="1"/>
    <col min="1005" max="1005" width="5.85546875" customWidth="1"/>
    <col min="1006" max="1006" width="6.140625" customWidth="1"/>
    <col min="1007" max="1007" width="5.5703125" customWidth="1"/>
    <col min="1008" max="1008" width="5.28515625" customWidth="1"/>
    <col min="1009" max="1009" width="4.85546875" customWidth="1"/>
    <col min="1010" max="1010" width="5" customWidth="1"/>
    <col min="1011" max="1011" width="5.85546875" customWidth="1"/>
    <col min="1012" max="1012" width="6" customWidth="1"/>
    <col min="1013" max="1013" width="5.7109375" customWidth="1"/>
    <col min="1014" max="1014" width="4.42578125" customWidth="1"/>
    <col min="1015" max="1015" width="5.140625" customWidth="1"/>
    <col min="1016" max="1016" width="5.42578125" customWidth="1"/>
    <col min="1017" max="1017" width="12" customWidth="1"/>
    <col min="1018" max="1018" width="11.85546875" customWidth="1"/>
    <col min="1255" max="1255" width="3" customWidth="1"/>
    <col min="1256" max="1256" width="3.85546875" customWidth="1"/>
    <col min="1257" max="1257" width="21.7109375" customWidth="1"/>
    <col min="1258" max="1258" width="5.42578125" customWidth="1"/>
    <col min="1259" max="1259" width="5.85546875" customWidth="1"/>
    <col min="1260" max="1260" width="4.42578125" customWidth="1"/>
    <col min="1261" max="1261" width="5.85546875" customWidth="1"/>
    <col min="1262" max="1262" width="6.140625" customWidth="1"/>
    <col min="1263" max="1263" width="5.5703125" customWidth="1"/>
    <col min="1264" max="1264" width="5.28515625" customWidth="1"/>
    <col min="1265" max="1265" width="4.85546875" customWidth="1"/>
    <col min="1266" max="1266" width="5" customWidth="1"/>
    <col min="1267" max="1267" width="5.85546875" customWidth="1"/>
    <col min="1268" max="1268" width="6" customWidth="1"/>
    <col min="1269" max="1269" width="5.7109375" customWidth="1"/>
    <col min="1270" max="1270" width="4.42578125" customWidth="1"/>
    <col min="1271" max="1271" width="5.140625" customWidth="1"/>
    <col min="1272" max="1272" width="5.42578125" customWidth="1"/>
    <col min="1273" max="1273" width="12" customWidth="1"/>
    <col min="1274" max="1274" width="11.85546875" customWidth="1"/>
    <col min="1511" max="1511" width="3" customWidth="1"/>
    <col min="1512" max="1512" width="3.85546875" customWidth="1"/>
    <col min="1513" max="1513" width="21.7109375" customWidth="1"/>
    <col min="1514" max="1514" width="5.42578125" customWidth="1"/>
    <col min="1515" max="1515" width="5.85546875" customWidth="1"/>
    <col min="1516" max="1516" width="4.42578125" customWidth="1"/>
    <col min="1517" max="1517" width="5.85546875" customWidth="1"/>
    <col min="1518" max="1518" width="6.140625" customWidth="1"/>
    <col min="1519" max="1519" width="5.5703125" customWidth="1"/>
    <col min="1520" max="1520" width="5.28515625" customWidth="1"/>
    <col min="1521" max="1521" width="4.85546875" customWidth="1"/>
    <col min="1522" max="1522" width="5" customWidth="1"/>
    <col min="1523" max="1523" width="5.85546875" customWidth="1"/>
    <col min="1524" max="1524" width="6" customWidth="1"/>
    <col min="1525" max="1525" width="5.7109375" customWidth="1"/>
    <col min="1526" max="1526" width="4.42578125" customWidth="1"/>
    <col min="1527" max="1527" width="5.140625" customWidth="1"/>
    <col min="1528" max="1528" width="5.42578125" customWidth="1"/>
    <col min="1529" max="1529" width="12" customWidth="1"/>
    <col min="1530" max="1530" width="11.85546875" customWidth="1"/>
    <col min="1767" max="1767" width="3" customWidth="1"/>
    <col min="1768" max="1768" width="3.85546875" customWidth="1"/>
    <col min="1769" max="1769" width="21.7109375" customWidth="1"/>
    <col min="1770" max="1770" width="5.42578125" customWidth="1"/>
    <col min="1771" max="1771" width="5.85546875" customWidth="1"/>
    <col min="1772" max="1772" width="4.42578125" customWidth="1"/>
    <col min="1773" max="1773" width="5.85546875" customWidth="1"/>
    <col min="1774" max="1774" width="6.140625" customWidth="1"/>
    <col min="1775" max="1775" width="5.5703125" customWidth="1"/>
    <col min="1776" max="1776" width="5.28515625" customWidth="1"/>
    <col min="1777" max="1777" width="4.85546875" customWidth="1"/>
    <col min="1778" max="1778" width="5" customWidth="1"/>
    <col min="1779" max="1779" width="5.85546875" customWidth="1"/>
    <col min="1780" max="1780" width="6" customWidth="1"/>
    <col min="1781" max="1781" width="5.7109375" customWidth="1"/>
    <col min="1782" max="1782" width="4.42578125" customWidth="1"/>
    <col min="1783" max="1783" width="5.140625" customWidth="1"/>
    <col min="1784" max="1784" width="5.42578125" customWidth="1"/>
    <col min="1785" max="1785" width="12" customWidth="1"/>
    <col min="1786" max="1786" width="11.85546875" customWidth="1"/>
    <col min="2023" max="2023" width="3" customWidth="1"/>
    <col min="2024" max="2024" width="3.85546875" customWidth="1"/>
    <col min="2025" max="2025" width="21.7109375" customWidth="1"/>
    <col min="2026" max="2026" width="5.42578125" customWidth="1"/>
    <col min="2027" max="2027" width="5.85546875" customWidth="1"/>
    <col min="2028" max="2028" width="4.42578125" customWidth="1"/>
    <col min="2029" max="2029" width="5.85546875" customWidth="1"/>
    <col min="2030" max="2030" width="6.140625" customWidth="1"/>
    <col min="2031" max="2031" width="5.5703125" customWidth="1"/>
    <col min="2032" max="2032" width="5.28515625" customWidth="1"/>
    <col min="2033" max="2033" width="4.85546875" customWidth="1"/>
    <col min="2034" max="2034" width="5" customWidth="1"/>
    <col min="2035" max="2035" width="5.85546875" customWidth="1"/>
    <col min="2036" max="2036" width="6" customWidth="1"/>
    <col min="2037" max="2037" width="5.7109375" customWidth="1"/>
    <col min="2038" max="2038" width="4.42578125" customWidth="1"/>
    <col min="2039" max="2039" width="5.140625" customWidth="1"/>
    <col min="2040" max="2040" width="5.42578125" customWidth="1"/>
    <col min="2041" max="2041" width="12" customWidth="1"/>
    <col min="2042" max="2042" width="11.85546875" customWidth="1"/>
    <col min="2279" max="2279" width="3" customWidth="1"/>
    <col min="2280" max="2280" width="3.85546875" customWidth="1"/>
    <col min="2281" max="2281" width="21.7109375" customWidth="1"/>
    <col min="2282" max="2282" width="5.42578125" customWidth="1"/>
    <col min="2283" max="2283" width="5.85546875" customWidth="1"/>
    <col min="2284" max="2284" width="4.42578125" customWidth="1"/>
    <col min="2285" max="2285" width="5.85546875" customWidth="1"/>
    <col min="2286" max="2286" width="6.140625" customWidth="1"/>
    <col min="2287" max="2287" width="5.5703125" customWidth="1"/>
    <col min="2288" max="2288" width="5.28515625" customWidth="1"/>
    <col min="2289" max="2289" width="4.85546875" customWidth="1"/>
    <col min="2290" max="2290" width="5" customWidth="1"/>
    <col min="2291" max="2291" width="5.85546875" customWidth="1"/>
    <col min="2292" max="2292" width="6" customWidth="1"/>
    <col min="2293" max="2293" width="5.7109375" customWidth="1"/>
    <col min="2294" max="2294" width="4.42578125" customWidth="1"/>
    <col min="2295" max="2295" width="5.140625" customWidth="1"/>
    <col min="2296" max="2296" width="5.42578125" customWidth="1"/>
    <col min="2297" max="2297" width="12" customWidth="1"/>
    <col min="2298" max="2298" width="11.85546875" customWidth="1"/>
    <col min="2535" max="2535" width="3" customWidth="1"/>
    <col min="2536" max="2536" width="3.85546875" customWidth="1"/>
    <col min="2537" max="2537" width="21.7109375" customWidth="1"/>
    <col min="2538" max="2538" width="5.42578125" customWidth="1"/>
    <col min="2539" max="2539" width="5.85546875" customWidth="1"/>
    <col min="2540" max="2540" width="4.42578125" customWidth="1"/>
    <col min="2541" max="2541" width="5.85546875" customWidth="1"/>
    <col min="2542" max="2542" width="6.140625" customWidth="1"/>
    <col min="2543" max="2543" width="5.5703125" customWidth="1"/>
    <col min="2544" max="2544" width="5.28515625" customWidth="1"/>
    <col min="2545" max="2545" width="4.85546875" customWidth="1"/>
    <col min="2546" max="2546" width="5" customWidth="1"/>
    <col min="2547" max="2547" width="5.85546875" customWidth="1"/>
    <col min="2548" max="2548" width="6" customWidth="1"/>
    <col min="2549" max="2549" width="5.7109375" customWidth="1"/>
    <col min="2550" max="2550" width="4.42578125" customWidth="1"/>
    <col min="2551" max="2551" width="5.140625" customWidth="1"/>
    <col min="2552" max="2552" width="5.42578125" customWidth="1"/>
    <col min="2553" max="2553" width="12" customWidth="1"/>
    <col min="2554" max="2554" width="11.85546875" customWidth="1"/>
    <col min="2791" max="2791" width="3" customWidth="1"/>
    <col min="2792" max="2792" width="3.85546875" customWidth="1"/>
    <col min="2793" max="2793" width="21.7109375" customWidth="1"/>
    <col min="2794" max="2794" width="5.42578125" customWidth="1"/>
    <col min="2795" max="2795" width="5.85546875" customWidth="1"/>
    <col min="2796" max="2796" width="4.42578125" customWidth="1"/>
    <col min="2797" max="2797" width="5.85546875" customWidth="1"/>
    <col min="2798" max="2798" width="6.140625" customWidth="1"/>
    <col min="2799" max="2799" width="5.5703125" customWidth="1"/>
    <col min="2800" max="2800" width="5.28515625" customWidth="1"/>
    <col min="2801" max="2801" width="4.85546875" customWidth="1"/>
    <col min="2802" max="2802" width="5" customWidth="1"/>
    <col min="2803" max="2803" width="5.85546875" customWidth="1"/>
    <col min="2804" max="2804" width="6" customWidth="1"/>
    <col min="2805" max="2805" width="5.7109375" customWidth="1"/>
    <col min="2806" max="2806" width="4.42578125" customWidth="1"/>
    <col min="2807" max="2807" width="5.140625" customWidth="1"/>
    <col min="2808" max="2808" width="5.42578125" customWidth="1"/>
    <col min="2809" max="2809" width="12" customWidth="1"/>
    <col min="2810" max="2810" width="11.85546875" customWidth="1"/>
    <col min="3047" max="3047" width="3" customWidth="1"/>
    <col min="3048" max="3048" width="3.85546875" customWidth="1"/>
    <col min="3049" max="3049" width="21.7109375" customWidth="1"/>
    <col min="3050" max="3050" width="5.42578125" customWidth="1"/>
    <col min="3051" max="3051" width="5.85546875" customWidth="1"/>
    <col min="3052" max="3052" width="4.42578125" customWidth="1"/>
    <col min="3053" max="3053" width="5.85546875" customWidth="1"/>
    <col min="3054" max="3054" width="6.140625" customWidth="1"/>
    <col min="3055" max="3055" width="5.5703125" customWidth="1"/>
    <col min="3056" max="3056" width="5.28515625" customWidth="1"/>
    <col min="3057" max="3057" width="4.85546875" customWidth="1"/>
    <col min="3058" max="3058" width="5" customWidth="1"/>
    <col min="3059" max="3059" width="5.85546875" customWidth="1"/>
    <col min="3060" max="3060" width="6" customWidth="1"/>
    <col min="3061" max="3061" width="5.7109375" customWidth="1"/>
    <col min="3062" max="3062" width="4.42578125" customWidth="1"/>
    <col min="3063" max="3063" width="5.140625" customWidth="1"/>
    <col min="3064" max="3064" width="5.42578125" customWidth="1"/>
    <col min="3065" max="3065" width="12" customWidth="1"/>
    <col min="3066" max="3066" width="11.85546875" customWidth="1"/>
    <col min="3303" max="3303" width="3" customWidth="1"/>
    <col min="3304" max="3304" width="3.85546875" customWidth="1"/>
    <col min="3305" max="3305" width="21.7109375" customWidth="1"/>
    <col min="3306" max="3306" width="5.42578125" customWidth="1"/>
    <col min="3307" max="3307" width="5.85546875" customWidth="1"/>
    <col min="3308" max="3308" width="4.42578125" customWidth="1"/>
    <col min="3309" max="3309" width="5.85546875" customWidth="1"/>
    <col min="3310" max="3310" width="6.140625" customWidth="1"/>
    <col min="3311" max="3311" width="5.5703125" customWidth="1"/>
    <col min="3312" max="3312" width="5.28515625" customWidth="1"/>
    <col min="3313" max="3313" width="4.85546875" customWidth="1"/>
    <col min="3314" max="3314" width="5" customWidth="1"/>
    <col min="3315" max="3315" width="5.85546875" customWidth="1"/>
    <col min="3316" max="3316" width="6" customWidth="1"/>
    <col min="3317" max="3317" width="5.7109375" customWidth="1"/>
    <col min="3318" max="3318" width="4.42578125" customWidth="1"/>
    <col min="3319" max="3319" width="5.140625" customWidth="1"/>
    <col min="3320" max="3320" width="5.42578125" customWidth="1"/>
    <col min="3321" max="3321" width="12" customWidth="1"/>
    <col min="3322" max="3322" width="11.85546875" customWidth="1"/>
    <col min="3559" max="3559" width="3" customWidth="1"/>
    <col min="3560" max="3560" width="3.85546875" customWidth="1"/>
    <col min="3561" max="3561" width="21.7109375" customWidth="1"/>
    <col min="3562" max="3562" width="5.42578125" customWidth="1"/>
    <col min="3563" max="3563" width="5.85546875" customWidth="1"/>
    <col min="3564" max="3564" width="4.42578125" customWidth="1"/>
    <col min="3565" max="3565" width="5.85546875" customWidth="1"/>
    <col min="3566" max="3566" width="6.140625" customWidth="1"/>
    <col min="3567" max="3567" width="5.5703125" customWidth="1"/>
    <col min="3568" max="3568" width="5.28515625" customWidth="1"/>
    <col min="3569" max="3569" width="4.85546875" customWidth="1"/>
    <col min="3570" max="3570" width="5" customWidth="1"/>
    <col min="3571" max="3571" width="5.85546875" customWidth="1"/>
    <col min="3572" max="3572" width="6" customWidth="1"/>
    <col min="3573" max="3573" width="5.7109375" customWidth="1"/>
    <col min="3574" max="3574" width="4.42578125" customWidth="1"/>
    <col min="3575" max="3575" width="5.140625" customWidth="1"/>
    <col min="3576" max="3576" width="5.42578125" customWidth="1"/>
    <col min="3577" max="3577" width="12" customWidth="1"/>
    <col min="3578" max="3578" width="11.85546875" customWidth="1"/>
    <col min="3815" max="3815" width="3" customWidth="1"/>
    <col min="3816" max="3816" width="3.85546875" customWidth="1"/>
    <col min="3817" max="3817" width="21.7109375" customWidth="1"/>
    <col min="3818" max="3818" width="5.42578125" customWidth="1"/>
    <col min="3819" max="3819" width="5.85546875" customWidth="1"/>
    <col min="3820" max="3820" width="4.42578125" customWidth="1"/>
    <col min="3821" max="3821" width="5.85546875" customWidth="1"/>
    <col min="3822" max="3822" width="6.140625" customWidth="1"/>
    <col min="3823" max="3823" width="5.5703125" customWidth="1"/>
    <col min="3824" max="3824" width="5.28515625" customWidth="1"/>
    <col min="3825" max="3825" width="4.85546875" customWidth="1"/>
    <col min="3826" max="3826" width="5" customWidth="1"/>
    <col min="3827" max="3827" width="5.85546875" customWidth="1"/>
    <col min="3828" max="3828" width="6" customWidth="1"/>
    <col min="3829" max="3829" width="5.7109375" customWidth="1"/>
    <col min="3830" max="3830" width="4.42578125" customWidth="1"/>
    <col min="3831" max="3831" width="5.140625" customWidth="1"/>
    <col min="3832" max="3832" width="5.42578125" customWidth="1"/>
    <col min="3833" max="3833" width="12" customWidth="1"/>
    <col min="3834" max="3834" width="11.85546875" customWidth="1"/>
    <col min="4071" max="4071" width="3" customWidth="1"/>
    <col min="4072" max="4072" width="3.85546875" customWidth="1"/>
    <col min="4073" max="4073" width="21.7109375" customWidth="1"/>
    <col min="4074" max="4074" width="5.42578125" customWidth="1"/>
    <col min="4075" max="4075" width="5.85546875" customWidth="1"/>
    <col min="4076" max="4076" width="4.42578125" customWidth="1"/>
    <col min="4077" max="4077" width="5.85546875" customWidth="1"/>
    <col min="4078" max="4078" width="6.140625" customWidth="1"/>
    <col min="4079" max="4079" width="5.5703125" customWidth="1"/>
    <col min="4080" max="4080" width="5.28515625" customWidth="1"/>
    <col min="4081" max="4081" width="4.85546875" customWidth="1"/>
    <col min="4082" max="4082" width="5" customWidth="1"/>
    <col min="4083" max="4083" width="5.85546875" customWidth="1"/>
    <col min="4084" max="4084" width="6" customWidth="1"/>
    <col min="4085" max="4085" width="5.7109375" customWidth="1"/>
    <col min="4086" max="4086" width="4.42578125" customWidth="1"/>
    <col min="4087" max="4087" width="5.140625" customWidth="1"/>
    <col min="4088" max="4088" width="5.42578125" customWidth="1"/>
    <col min="4089" max="4089" width="12" customWidth="1"/>
    <col min="4090" max="4090" width="11.85546875" customWidth="1"/>
    <col min="4327" max="4327" width="3" customWidth="1"/>
    <col min="4328" max="4328" width="3.85546875" customWidth="1"/>
    <col min="4329" max="4329" width="21.7109375" customWidth="1"/>
    <col min="4330" max="4330" width="5.42578125" customWidth="1"/>
    <col min="4331" max="4331" width="5.85546875" customWidth="1"/>
    <col min="4332" max="4332" width="4.42578125" customWidth="1"/>
    <col min="4333" max="4333" width="5.85546875" customWidth="1"/>
    <col min="4334" max="4334" width="6.140625" customWidth="1"/>
    <col min="4335" max="4335" width="5.5703125" customWidth="1"/>
    <col min="4336" max="4336" width="5.28515625" customWidth="1"/>
    <col min="4337" max="4337" width="4.85546875" customWidth="1"/>
    <col min="4338" max="4338" width="5" customWidth="1"/>
    <col min="4339" max="4339" width="5.85546875" customWidth="1"/>
    <col min="4340" max="4340" width="6" customWidth="1"/>
    <col min="4341" max="4341" width="5.7109375" customWidth="1"/>
    <col min="4342" max="4342" width="4.42578125" customWidth="1"/>
    <col min="4343" max="4343" width="5.140625" customWidth="1"/>
    <col min="4344" max="4344" width="5.42578125" customWidth="1"/>
    <col min="4345" max="4345" width="12" customWidth="1"/>
    <col min="4346" max="4346" width="11.85546875" customWidth="1"/>
    <col min="4583" max="4583" width="3" customWidth="1"/>
    <col min="4584" max="4584" width="3.85546875" customWidth="1"/>
    <col min="4585" max="4585" width="21.7109375" customWidth="1"/>
    <col min="4586" max="4586" width="5.42578125" customWidth="1"/>
    <col min="4587" max="4587" width="5.85546875" customWidth="1"/>
    <col min="4588" max="4588" width="4.42578125" customWidth="1"/>
    <col min="4589" max="4589" width="5.85546875" customWidth="1"/>
    <col min="4590" max="4590" width="6.140625" customWidth="1"/>
    <col min="4591" max="4591" width="5.5703125" customWidth="1"/>
    <col min="4592" max="4592" width="5.28515625" customWidth="1"/>
    <col min="4593" max="4593" width="4.85546875" customWidth="1"/>
    <col min="4594" max="4594" width="5" customWidth="1"/>
    <col min="4595" max="4595" width="5.85546875" customWidth="1"/>
    <col min="4596" max="4596" width="6" customWidth="1"/>
    <col min="4597" max="4597" width="5.7109375" customWidth="1"/>
    <col min="4598" max="4598" width="4.42578125" customWidth="1"/>
    <col min="4599" max="4599" width="5.140625" customWidth="1"/>
    <col min="4600" max="4600" width="5.42578125" customWidth="1"/>
    <col min="4601" max="4601" width="12" customWidth="1"/>
    <col min="4602" max="4602" width="11.85546875" customWidth="1"/>
    <col min="4839" max="4839" width="3" customWidth="1"/>
    <col min="4840" max="4840" width="3.85546875" customWidth="1"/>
    <col min="4841" max="4841" width="21.7109375" customWidth="1"/>
    <col min="4842" max="4842" width="5.42578125" customWidth="1"/>
    <col min="4843" max="4843" width="5.85546875" customWidth="1"/>
    <col min="4844" max="4844" width="4.42578125" customWidth="1"/>
    <col min="4845" max="4845" width="5.85546875" customWidth="1"/>
    <col min="4846" max="4846" width="6.140625" customWidth="1"/>
    <col min="4847" max="4847" width="5.5703125" customWidth="1"/>
    <col min="4848" max="4848" width="5.28515625" customWidth="1"/>
    <col min="4849" max="4849" width="4.85546875" customWidth="1"/>
    <col min="4850" max="4850" width="5" customWidth="1"/>
    <col min="4851" max="4851" width="5.85546875" customWidth="1"/>
    <col min="4852" max="4852" width="6" customWidth="1"/>
    <col min="4853" max="4853" width="5.7109375" customWidth="1"/>
    <col min="4854" max="4854" width="4.42578125" customWidth="1"/>
    <col min="4855" max="4855" width="5.140625" customWidth="1"/>
    <col min="4856" max="4856" width="5.42578125" customWidth="1"/>
    <col min="4857" max="4857" width="12" customWidth="1"/>
    <col min="4858" max="4858" width="11.85546875" customWidth="1"/>
    <col min="5095" max="5095" width="3" customWidth="1"/>
    <col min="5096" max="5096" width="3.85546875" customWidth="1"/>
    <col min="5097" max="5097" width="21.7109375" customWidth="1"/>
    <col min="5098" max="5098" width="5.42578125" customWidth="1"/>
    <col min="5099" max="5099" width="5.85546875" customWidth="1"/>
    <col min="5100" max="5100" width="4.42578125" customWidth="1"/>
    <col min="5101" max="5101" width="5.85546875" customWidth="1"/>
    <col min="5102" max="5102" width="6.140625" customWidth="1"/>
    <col min="5103" max="5103" width="5.5703125" customWidth="1"/>
    <col min="5104" max="5104" width="5.28515625" customWidth="1"/>
    <col min="5105" max="5105" width="4.85546875" customWidth="1"/>
    <col min="5106" max="5106" width="5" customWidth="1"/>
    <col min="5107" max="5107" width="5.85546875" customWidth="1"/>
    <col min="5108" max="5108" width="6" customWidth="1"/>
    <col min="5109" max="5109" width="5.7109375" customWidth="1"/>
    <col min="5110" max="5110" width="4.42578125" customWidth="1"/>
    <col min="5111" max="5111" width="5.140625" customWidth="1"/>
    <col min="5112" max="5112" width="5.42578125" customWidth="1"/>
    <col min="5113" max="5113" width="12" customWidth="1"/>
    <col min="5114" max="5114" width="11.85546875" customWidth="1"/>
    <col min="5351" max="5351" width="3" customWidth="1"/>
    <col min="5352" max="5352" width="3.85546875" customWidth="1"/>
    <col min="5353" max="5353" width="21.7109375" customWidth="1"/>
    <col min="5354" max="5354" width="5.42578125" customWidth="1"/>
    <col min="5355" max="5355" width="5.85546875" customWidth="1"/>
    <col min="5356" max="5356" width="4.42578125" customWidth="1"/>
    <col min="5357" max="5357" width="5.85546875" customWidth="1"/>
    <col min="5358" max="5358" width="6.140625" customWidth="1"/>
    <col min="5359" max="5359" width="5.5703125" customWidth="1"/>
    <col min="5360" max="5360" width="5.28515625" customWidth="1"/>
    <col min="5361" max="5361" width="4.85546875" customWidth="1"/>
    <col min="5362" max="5362" width="5" customWidth="1"/>
    <col min="5363" max="5363" width="5.85546875" customWidth="1"/>
    <col min="5364" max="5364" width="6" customWidth="1"/>
    <col min="5365" max="5365" width="5.7109375" customWidth="1"/>
    <col min="5366" max="5366" width="4.42578125" customWidth="1"/>
    <col min="5367" max="5367" width="5.140625" customWidth="1"/>
    <col min="5368" max="5368" width="5.42578125" customWidth="1"/>
    <col min="5369" max="5369" width="12" customWidth="1"/>
    <col min="5370" max="5370" width="11.85546875" customWidth="1"/>
    <col min="5607" max="5607" width="3" customWidth="1"/>
    <col min="5608" max="5608" width="3.85546875" customWidth="1"/>
    <col min="5609" max="5609" width="21.7109375" customWidth="1"/>
    <col min="5610" max="5610" width="5.42578125" customWidth="1"/>
    <col min="5611" max="5611" width="5.85546875" customWidth="1"/>
    <col min="5612" max="5612" width="4.42578125" customWidth="1"/>
    <col min="5613" max="5613" width="5.85546875" customWidth="1"/>
    <col min="5614" max="5614" width="6.140625" customWidth="1"/>
    <col min="5615" max="5615" width="5.5703125" customWidth="1"/>
    <col min="5616" max="5616" width="5.28515625" customWidth="1"/>
    <col min="5617" max="5617" width="4.85546875" customWidth="1"/>
    <col min="5618" max="5618" width="5" customWidth="1"/>
    <col min="5619" max="5619" width="5.85546875" customWidth="1"/>
    <col min="5620" max="5620" width="6" customWidth="1"/>
    <col min="5621" max="5621" width="5.7109375" customWidth="1"/>
    <col min="5622" max="5622" width="4.42578125" customWidth="1"/>
    <col min="5623" max="5623" width="5.140625" customWidth="1"/>
    <col min="5624" max="5624" width="5.42578125" customWidth="1"/>
    <col min="5625" max="5625" width="12" customWidth="1"/>
    <col min="5626" max="5626" width="11.85546875" customWidth="1"/>
    <col min="5863" max="5863" width="3" customWidth="1"/>
    <col min="5864" max="5864" width="3.85546875" customWidth="1"/>
    <col min="5865" max="5865" width="21.7109375" customWidth="1"/>
    <col min="5866" max="5866" width="5.42578125" customWidth="1"/>
    <col min="5867" max="5867" width="5.85546875" customWidth="1"/>
    <col min="5868" max="5868" width="4.42578125" customWidth="1"/>
    <col min="5869" max="5869" width="5.85546875" customWidth="1"/>
    <col min="5870" max="5870" width="6.140625" customWidth="1"/>
    <col min="5871" max="5871" width="5.5703125" customWidth="1"/>
    <col min="5872" max="5872" width="5.28515625" customWidth="1"/>
    <col min="5873" max="5873" width="4.85546875" customWidth="1"/>
    <col min="5874" max="5874" width="5" customWidth="1"/>
    <col min="5875" max="5875" width="5.85546875" customWidth="1"/>
    <col min="5876" max="5876" width="6" customWidth="1"/>
    <col min="5877" max="5877" width="5.7109375" customWidth="1"/>
    <col min="5878" max="5878" width="4.42578125" customWidth="1"/>
    <col min="5879" max="5879" width="5.140625" customWidth="1"/>
    <col min="5880" max="5880" width="5.42578125" customWidth="1"/>
    <col min="5881" max="5881" width="12" customWidth="1"/>
    <col min="5882" max="5882" width="11.85546875" customWidth="1"/>
    <col min="6119" max="6119" width="3" customWidth="1"/>
    <col min="6120" max="6120" width="3.85546875" customWidth="1"/>
    <col min="6121" max="6121" width="21.7109375" customWidth="1"/>
    <col min="6122" max="6122" width="5.42578125" customWidth="1"/>
    <col min="6123" max="6123" width="5.85546875" customWidth="1"/>
    <col min="6124" max="6124" width="4.42578125" customWidth="1"/>
    <col min="6125" max="6125" width="5.85546875" customWidth="1"/>
    <col min="6126" max="6126" width="6.140625" customWidth="1"/>
    <col min="6127" max="6127" width="5.5703125" customWidth="1"/>
    <col min="6128" max="6128" width="5.28515625" customWidth="1"/>
    <col min="6129" max="6129" width="4.85546875" customWidth="1"/>
    <col min="6130" max="6130" width="5" customWidth="1"/>
    <col min="6131" max="6131" width="5.85546875" customWidth="1"/>
    <col min="6132" max="6132" width="6" customWidth="1"/>
    <col min="6133" max="6133" width="5.7109375" customWidth="1"/>
    <col min="6134" max="6134" width="4.42578125" customWidth="1"/>
    <col min="6135" max="6135" width="5.140625" customWidth="1"/>
    <col min="6136" max="6136" width="5.42578125" customWidth="1"/>
    <col min="6137" max="6137" width="12" customWidth="1"/>
    <col min="6138" max="6138" width="11.85546875" customWidth="1"/>
    <col min="6375" max="6375" width="3" customWidth="1"/>
    <col min="6376" max="6376" width="3.85546875" customWidth="1"/>
    <col min="6377" max="6377" width="21.7109375" customWidth="1"/>
    <col min="6378" max="6378" width="5.42578125" customWidth="1"/>
    <col min="6379" max="6379" width="5.85546875" customWidth="1"/>
    <col min="6380" max="6380" width="4.42578125" customWidth="1"/>
    <col min="6381" max="6381" width="5.85546875" customWidth="1"/>
    <col min="6382" max="6382" width="6.140625" customWidth="1"/>
    <col min="6383" max="6383" width="5.5703125" customWidth="1"/>
    <col min="6384" max="6384" width="5.28515625" customWidth="1"/>
    <col min="6385" max="6385" width="4.85546875" customWidth="1"/>
    <col min="6386" max="6386" width="5" customWidth="1"/>
    <col min="6387" max="6387" width="5.85546875" customWidth="1"/>
    <col min="6388" max="6388" width="6" customWidth="1"/>
    <col min="6389" max="6389" width="5.7109375" customWidth="1"/>
    <col min="6390" max="6390" width="4.42578125" customWidth="1"/>
    <col min="6391" max="6391" width="5.140625" customWidth="1"/>
    <col min="6392" max="6392" width="5.42578125" customWidth="1"/>
    <col min="6393" max="6393" width="12" customWidth="1"/>
    <col min="6394" max="6394" width="11.85546875" customWidth="1"/>
    <col min="6631" max="6631" width="3" customWidth="1"/>
    <col min="6632" max="6632" width="3.85546875" customWidth="1"/>
    <col min="6633" max="6633" width="21.7109375" customWidth="1"/>
    <col min="6634" max="6634" width="5.42578125" customWidth="1"/>
    <col min="6635" max="6635" width="5.85546875" customWidth="1"/>
    <col min="6636" max="6636" width="4.42578125" customWidth="1"/>
    <col min="6637" max="6637" width="5.85546875" customWidth="1"/>
    <col min="6638" max="6638" width="6.140625" customWidth="1"/>
    <col min="6639" max="6639" width="5.5703125" customWidth="1"/>
    <col min="6640" max="6640" width="5.28515625" customWidth="1"/>
    <col min="6641" max="6641" width="4.85546875" customWidth="1"/>
    <col min="6642" max="6642" width="5" customWidth="1"/>
    <col min="6643" max="6643" width="5.85546875" customWidth="1"/>
    <col min="6644" max="6644" width="6" customWidth="1"/>
    <col min="6645" max="6645" width="5.7109375" customWidth="1"/>
    <col min="6646" max="6646" width="4.42578125" customWidth="1"/>
    <col min="6647" max="6647" width="5.140625" customWidth="1"/>
    <col min="6648" max="6648" width="5.42578125" customWidth="1"/>
    <col min="6649" max="6649" width="12" customWidth="1"/>
    <col min="6650" max="6650" width="11.85546875" customWidth="1"/>
    <col min="6887" max="6887" width="3" customWidth="1"/>
    <col min="6888" max="6888" width="3.85546875" customWidth="1"/>
    <col min="6889" max="6889" width="21.7109375" customWidth="1"/>
    <col min="6890" max="6890" width="5.42578125" customWidth="1"/>
    <col min="6891" max="6891" width="5.85546875" customWidth="1"/>
    <col min="6892" max="6892" width="4.42578125" customWidth="1"/>
    <col min="6893" max="6893" width="5.85546875" customWidth="1"/>
    <col min="6894" max="6894" width="6.140625" customWidth="1"/>
    <col min="6895" max="6895" width="5.5703125" customWidth="1"/>
    <col min="6896" max="6896" width="5.28515625" customWidth="1"/>
    <col min="6897" max="6897" width="4.85546875" customWidth="1"/>
    <col min="6898" max="6898" width="5" customWidth="1"/>
    <col min="6899" max="6899" width="5.85546875" customWidth="1"/>
    <col min="6900" max="6900" width="6" customWidth="1"/>
    <col min="6901" max="6901" width="5.7109375" customWidth="1"/>
    <col min="6902" max="6902" width="4.42578125" customWidth="1"/>
    <col min="6903" max="6903" width="5.140625" customWidth="1"/>
    <col min="6904" max="6904" width="5.42578125" customWidth="1"/>
    <col min="6905" max="6905" width="12" customWidth="1"/>
    <col min="6906" max="6906" width="11.85546875" customWidth="1"/>
    <col min="7143" max="7143" width="3" customWidth="1"/>
    <col min="7144" max="7144" width="3.85546875" customWidth="1"/>
    <col min="7145" max="7145" width="21.7109375" customWidth="1"/>
    <col min="7146" max="7146" width="5.42578125" customWidth="1"/>
    <col min="7147" max="7147" width="5.85546875" customWidth="1"/>
    <col min="7148" max="7148" width="4.42578125" customWidth="1"/>
    <col min="7149" max="7149" width="5.85546875" customWidth="1"/>
    <col min="7150" max="7150" width="6.140625" customWidth="1"/>
    <col min="7151" max="7151" width="5.5703125" customWidth="1"/>
    <col min="7152" max="7152" width="5.28515625" customWidth="1"/>
    <col min="7153" max="7153" width="4.85546875" customWidth="1"/>
    <col min="7154" max="7154" width="5" customWidth="1"/>
    <col min="7155" max="7155" width="5.85546875" customWidth="1"/>
    <col min="7156" max="7156" width="6" customWidth="1"/>
    <col min="7157" max="7157" width="5.7109375" customWidth="1"/>
    <col min="7158" max="7158" width="4.42578125" customWidth="1"/>
    <col min="7159" max="7159" width="5.140625" customWidth="1"/>
    <col min="7160" max="7160" width="5.42578125" customWidth="1"/>
    <col min="7161" max="7161" width="12" customWidth="1"/>
    <col min="7162" max="7162" width="11.85546875" customWidth="1"/>
    <col min="7399" max="7399" width="3" customWidth="1"/>
    <col min="7400" max="7400" width="3.85546875" customWidth="1"/>
    <col min="7401" max="7401" width="21.7109375" customWidth="1"/>
    <col min="7402" max="7402" width="5.42578125" customWidth="1"/>
    <col min="7403" max="7403" width="5.85546875" customWidth="1"/>
    <col min="7404" max="7404" width="4.42578125" customWidth="1"/>
    <col min="7405" max="7405" width="5.85546875" customWidth="1"/>
    <col min="7406" max="7406" width="6.140625" customWidth="1"/>
    <col min="7407" max="7407" width="5.5703125" customWidth="1"/>
    <col min="7408" max="7408" width="5.28515625" customWidth="1"/>
    <col min="7409" max="7409" width="4.85546875" customWidth="1"/>
    <col min="7410" max="7410" width="5" customWidth="1"/>
    <col min="7411" max="7411" width="5.85546875" customWidth="1"/>
    <col min="7412" max="7412" width="6" customWidth="1"/>
    <col min="7413" max="7413" width="5.7109375" customWidth="1"/>
    <col min="7414" max="7414" width="4.42578125" customWidth="1"/>
    <col min="7415" max="7415" width="5.140625" customWidth="1"/>
    <col min="7416" max="7416" width="5.42578125" customWidth="1"/>
    <col min="7417" max="7417" width="12" customWidth="1"/>
    <col min="7418" max="7418" width="11.85546875" customWidth="1"/>
    <col min="7655" max="7655" width="3" customWidth="1"/>
    <col min="7656" max="7656" width="3.85546875" customWidth="1"/>
    <col min="7657" max="7657" width="21.7109375" customWidth="1"/>
    <col min="7658" max="7658" width="5.42578125" customWidth="1"/>
    <col min="7659" max="7659" width="5.85546875" customWidth="1"/>
    <col min="7660" max="7660" width="4.42578125" customWidth="1"/>
    <col min="7661" max="7661" width="5.85546875" customWidth="1"/>
    <col min="7662" max="7662" width="6.140625" customWidth="1"/>
    <col min="7663" max="7663" width="5.5703125" customWidth="1"/>
    <col min="7664" max="7664" width="5.28515625" customWidth="1"/>
    <col min="7665" max="7665" width="4.85546875" customWidth="1"/>
    <col min="7666" max="7666" width="5" customWidth="1"/>
    <col min="7667" max="7667" width="5.85546875" customWidth="1"/>
    <col min="7668" max="7668" width="6" customWidth="1"/>
    <col min="7669" max="7669" width="5.7109375" customWidth="1"/>
    <col min="7670" max="7670" width="4.42578125" customWidth="1"/>
    <col min="7671" max="7671" width="5.140625" customWidth="1"/>
    <col min="7672" max="7672" width="5.42578125" customWidth="1"/>
    <col min="7673" max="7673" width="12" customWidth="1"/>
    <col min="7674" max="7674" width="11.85546875" customWidth="1"/>
    <col min="7911" max="7911" width="3" customWidth="1"/>
    <col min="7912" max="7912" width="3.85546875" customWidth="1"/>
    <col min="7913" max="7913" width="21.7109375" customWidth="1"/>
    <col min="7914" max="7914" width="5.42578125" customWidth="1"/>
    <col min="7915" max="7915" width="5.85546875" customWidth="1"/>
    <col min="7916" max="7916" width="4.42578125" customWidth="1"/>
    <col min="7917" max="7917" width="5.85546875" customWidth="1"/>
    <col min="7918" max="7918" width="6.140625" customWidth="1"/>
    <col min="7919" max="7919" width="5.5703125" customWidth="1"/>
    <col min="7920" max="7920" width="5.28515625" customWidth="1"/>
    <col min="7921" max="7921" width="4.85546875" customWidth="1"/>
    <col min="7922" max="7922" width="5" customWidth="1"/>
    <col min="7923" max="7923" width="5.85546875" customWidth="1"/>
    <col min="7924" max="7924" width="6" customWidth="1"/>
    <col min="7925" max="7925" width="5.7109375" customWidth="1"/>
    <col min="7926" max="7926" width="4.42578125" customWidth="1"/>
    <col min="7927" max="7927" width="5.140625" customWidth="1"/>
    <col min="7928" max="7928" width="5.42578125" customWidth="1"/>
    <col min="7929" max="7929" width="12" customWidth="1"/>
    <col min="7930" max="7930" width="11.85546875" customWidth="1"/>
    <col min="8167" max="8167" width="3" customWidth="1"/>
    <col min="8168" max="8168" width="3.85546875" customWidth="1"/>
    <col min="8169" max="8169" width="21.7109375" customWidth="1"/>
    <col min="8170" max="8170" width="5.42578125" customWidth="1"/>
    <col min="8171" max="8171" width="5.85546875" customWidth="1"/>
    <col min="8172" max="8172" width="4.42578125" customWidth="1"/>
    <col min="8173" max="8173" width="5.85546875" customWidth="1"/>
    <col min="8174" max="8174" width="6.140625" customWidth="1"/>
    <col min="8175" max="8175" width="5.5703125" customWidth="1"/>
    <col min="8176" max="8176" width="5.28515625" customWidth="1"/>
    <col min="8177" max="8177" width="4.85546875" customWidth="1"/>
    <col min="8178" max="8178" width="5" customWidth="1"/>
    <col min="8179" max="8179" width="5.85546875" customWidth="1"/>
    <col min="8180" max="8180" width="6" customWidth="1"/>
    <col min="8181" max="8181" width="5.7109375" customWidth="1"/>
    <col min="8182" max="8182" width="4.42578125" customWidth="1"/>
    <col min="8183" max="8183" width="5.140625" customWidth="1"/>
    <col min="8184" max="8184" width="5.42578125" customWidth="1"/>
    <col min="8185" max="8185" width="12" customWidth="1"/>
    <col min="8186" max="8186" width="11.85546875" customWidth="1"/>
    <col min="8423" max="8423" width="3" customWidth="1"/>
    <col min="8424" max="8424" width="3.85546875" customWidth="1"/>
    <col min="8425" max="8425" width="21.7109375" customWidth="1"/>
    <col min="8426" max="8426" width="5.42578125" customWidth="1"/>
    <col min="8427" max="8427" width="5.85546875" customWidth="1"/>
    <col min="8428" max="8428" width="4.42578125" customWidth="1"/>
    <col min="8429" max="8429" width="5.85546875" customWidth="1"/>
    <col min="8430" max="8430" width="6.140625" customWidth="1"/>
    <col min="8431" max="8431" width="5.5703125" customWidth="1"/>
    <col min="8432" max="8432" width="5.28515625" customWidth="1"/>
    <col min="8433" max="8433" width="4.85546875" customWidth="1"/>
    <col min="8434" max="8434" width="5" customWidth="1"/>
    <col min="8435" max="8435" width="5.85546875" customWidth="1"/>
    <col min="8436" max="8436" width="6" customWidth="1"/>
    <col min="8437" max="8437" width="5.7109375" customWidth="1"/>
    <col min="8438" max="8438" width="4.42578125" customWidth="1"/>
    <col min="8439" max="8439" width="5.140625" customWidth="1"/>
    <col min="8440" max="8440" width="5.42578125" customWidth="1"/>
    <col min="8441" max="8441" width="12" customWidth="1"/>
    <col min="8442" max="8442" width="11.85546875" customWidth="1"/>
    <col min="8679" max="8679" width="3" customWidth="1"/>
    <col min="8680" max="8680" width="3.85546875" customWidth="1"/>
    <col min="8681" max="8681" width="21.7109375" customWidth="1"/>
    <col min="8682" max="8682" width="5.42578125" customWidth="1"/>
    <col min="8683" max="8683" width="5.85546875" customWidth="1"/>
    <col min="8684" max="8684" width="4.42578125" customWidth="1"/>
    <col min="8685" max="8685" width="5.85546875" customWidth="1"/>
    <col min="8686" max="8686" width="6.140625" customWidth="1"/>
    <col min="8687" max="8687" width="5.5703125" customWidth="1"/>
    <col min="8688" max="8688" width="5.28515625" customWidth="1"/>
    <col min="8689" max="8689" width="4.85546875" customWidth="1"/>
    <col min="8690" max="8690" width="5" customWidth="1"/>
    <col min="8691" max="8691" width="5.85546875" customWidth="1"/>
    <col min="8692" max="8692" width="6" customWidth="1"/>
    <col min="8693" max="8693" width="5.7109375" customWidth="1"/>
    <col min="8694" max="8694" width="4.42578125" customWidth="1"/>
    <col min="8695" max="8695" width="5.140625" customWidth="1"/>
    <col min="8696" max="8696" width="5.42578125" customWidth="1"/>
    <col min="8697" max="8697" width="12" customWidth="1"/>
    <col min="8698" max="8698" width="11.85546875" customWidth="1"/>
    <col min="8935" max="8935" width="3" customWidth="1"/>
    <col min="8936" max="8936" width="3.85546875" customWidth="1"/>
    <col min="8937" max="8937" width="21.7109375" customWidth="1"/>
    <col min="8938" max="8938" width="5.42578125" customWidth="1"/>
    <col min="8939" max="8939" width="5.85546875" customWidth="1"/>
    <col min="8940" max="8940" width="4.42578125" customWidth="1"/>
    <col min="8941" max="8941" width="5.85546875" customWidth="1"/>
    <col min="8942" max="8942" width="6.140625" customWidth="1"/>
    <col min="8943" max="8943" width="5.5703125" customWidth="1"/>
    <col min="8944" max="8944" width="5.28515625" customWidth="1"/>
    <col min="8945" max="8945" width="4.85546875" customWidth="1"/>
    <col min="8946" max="8946" width="5" customWidth="1"/>
    <col min="8947" max="8947" width="5.85546875" customWidth="1"/>
    <col min="8948" max="8948" width="6" customWidth="1"/>
    <col min="8949" max="8949" width="5.7109375" customWidth="1"/>
    <col min="8950" max="8950" width="4.42578125" customWidth="1"/>
    <col min="8951" max="8951" width="5.140625" customWidth="1"/>
    <col min="8952" max="8952" width="5.42578125" customWidth="1"/>
    <col min="8953" max="8953" width="12" customWidth="1"/>
    <col min="8954" max="8954" width="11.85546875" customWidth="1"/>
    <col min="9191" max="9191" width="3" customWidth="1"/>
    <col min="9192" max="9192" width="3.85546875" customWidth="1"/>
    <col min="9193" max="9193" width="21.7109375" customWidth="1"/>
    <col min="9194" max="9194" width="5.42578125" customWidth="1"/>
    <col min="9195" max="9195" width="5.85546875" customWidth="1"/>
    <col min="9196" max="9196" width="4.42578125" customWidth="1"/>
    <col min="9197" max="9197" width="5.85546875" customWidth="1"/>
    <col min="9198" max="9198" width="6.140625" customWidth="1"/>
    <col min="9199" max="9199" width="5.5703125" customWidth="1"/>
    <col min="9200" max="9200" width="5.28515625" customWidth="1"/>
    <col min="9201" max="9201" width="4.85546875" customWidth="1"/>
    <col min="9202" max="9202" width="5" customWidth="1"/>
    <col min="9203" max="9203" width="5.85546875" customWidth="1"/>
    <col min="9204" max="9204" width="6" customWidth="1"/>
    <col min="9205" max="9205" width="5.7109375" customWidth="1"/>
    <col min="9206" max="9206" width="4.42578125" customWidth="1"/>
    <col min="9207" max="9207" width="5.140625" customWidth="1"/>
    <col min="9208" max="9208" width="5.42578125" customWidth="1"/>
    <col min="9209" max="9209" width="12" customWidth="1"/>
    <col min="9210" max="9210" width="11.85546875" customWidth="1"/>
    <col min="9447" max="9447" width="3" customWidth="1"/>
    <col min="9448" max="9448" width="3.85546875" customWidth="1"/>
    <col min="9449" max="9449" width="21.7109375" customWidth="1"/>
    <col min="9450" max="9450" width="5.42578125" customWidth="1"/>
    <col min="9451" max="9451" width="5.85546875" customWidth="1"/>
    <col min="9452" max="9452" width="4.42578125" customWidth="1"/>
    <col min="9453" max="9453" width="5.85546875" customWidth="1"/>
    <col min="9454" max="9454" width="6.140625" customWidth="1"/>
    <col min="9455" max="9455" width="5.5703125" customWidth="1"/>
    <col min="9456" max="9456" width="5.28515625" customWidth="1"/>
    <col min="9457" max="9457" width="4.85546875" customWidth="1"/>
    <col min="9458" max="9458" width="5" customWidth="1"/>
    <col min="9459" max="9459" width="5.85546875" customWidth="1"/>
    <col min="9460" max="9460" width="6" customWidth="1"/>
    <col min="9461" max="9461" width="5.7109375" customWidth="1"/>
    <col min="9462" max="9462" width="4.42578125" customWidth="1"/>
    <col min="9463" max="9463" width="5.140625" customWidth="1"/>
    <col min="9464" max="9464" width="5.42578125" customWidth="1"/>
    <col min="9465" max="9465" width="12" customWidth="1"/>
    <col min="9466" max="9466" width="11.85546875" customWidth="1"/>
    <col min="9703" max="9703" width="3" customWidth="1"/>
    <col min="9704" max="9704" width="3.85546875" customWidth="1"/>
    <col min="9705" max="9705" width="21.7109375" customWidth="1"/>
    <col min="9706" max="9706" width="5.42578125" customWidth="1"/>
    <col min="9707" max="9707" width="5.85546875" customWidth="1"/>
    <col min="9708" max="9708" width="4.42578125" customWidth="1"/>
    <col min="9709" max="9709" width="5.85546875" customWidth="1"/>
    <col min="9710" max="9710" width="6.140625" customWidth="1"/>
    <col min="9711" max="9711" width="5.5703125" customWidth="1"/>
    <col min="9712" max="9712" width="5.28515625" customWidth="1"/>
    <col min="9713" max="9713" width="4.85546875" customWidth="1"/>
    <col min="9714" max="9714" width="5" customWidth="1"/>
    <col min="9715" max="9715" width="5.85546875" customWidth="1"/>
    <col min="9716" max="9716" width="6" customWidth="1"/>
    <col min="9717" max="9717" width="5.7109375" customWidth="1"/>
    <col min="9718" max="9718" width="4.42578125" customWidth="1"/>
    <col min="9719" max="9719" width="5.140625" customWidth="1"/>
    <col min="9720" max="9720" width="5.42578125" customWidth="1"/>
    <col min="9721" max="9721" width="12" customWidth="1"/>
    <col min="9722" max="9722" width="11.85546875" customWidth="1"/>
    <col min="9959" max="9959" width="3" customWidth="1"/>
    <col min="9960" max="9960" width="3.85546875" customWidth="1"/>
    <col min="9961" max="9961" width="21.7109375" customWidth="1"/>
    <col min="9962" max="9962" width="5.42578125" customWidth="1"/>
    <col min="9963" max="9963" width="5.85546875" customWidth="1"/>
    <col min="9964" max="9964" width="4.42578125" customWidth="1"/>
    <col min="9965" max="9965" width="5.85546875" customWidth="1"/>
    <col min="9966" max="9966" width="6.140625" customWidth="1"/>
    <col min="9967" max="9967" width="5.5703125" customWidth="1"/>
    <col min="9968" max="9968" width="5.28515625" customWidth="1"/>
    <col min="9969" max="9969" width="4.85546875" customWidth="1"/>
    <col min="9970" max="9970" width="5" customWidth="1"/>
    <col min="9971" max="9971" width="5.85546875" customWidth="1"/>
    <col min="9972" max="9972" width="6" customWidth="1"/>
    <col min="9973" max="9973" width="5.7109375" customWidth="1"/>
    <col min="9974" max="9974" width="4.42578125" customWidth="1"/>
    <col min="9975" max="9975" width="5.140625" customWidth="1"/>
    <col min="9976" max="9976" width="5.42578125" customWidth="1"/>
    <col min="9977" max="9977" width="12" customWidth="1"/>
    <col min="9978" max="9978" width="11.85546875" customWidth="1"/>
    <col min="10215" max="10215" width="3" customWidth="1"/>
    <col min="10216" max="10216" width="3.85546875" customWidth="1"/>
    <col min="10217" max="10217" width="21.7109375" customWidth="1"/>
    <col min="10218" max="10218" width="5.42578125" customWidth="1"/>
    <col min="10219" max="10219" width="5.85546875" customWidth="1"/>
    <col min="10220" max="10220" width="4.42578125" customWidth="1"/>
    <col min="10221" max="10221" width="5.85546875" customWidth="1"/>
    <col min="10222" max="10222" width="6.140625" customWidth="1"/>
    <col min="10223" max="10223" width="5.5703125" customWidth="1"/>
    <col min="10224" max="10224" width="5.28515625" customWidth="1"/>
    <col min="10225" max="10225" width="4.85546875" customWidth="1"/>
    <col min="10226" max="10226" width="5" customWidth="1"/>
    <col min="10227" max="10227" width="5.85546875" customWidth="1"/>
    <col min="10228" max="10228" width="6" customWidth="1"/>
    <col min="10229" max="10229" width="5.7109375" customWidth="1"/>
    <col min="10230" max="10230" width="4.42578125" customWidth="1"/>
    <col min="10231" max="10231" width="5.140625" customWidth="1"/>
    <col min="10232" max="10232" width="5.42578125" customWidth="1"/>
    <col min="10233" max="10233" width="12" customWidth="1"/>
    <col min="10234" max="10234" width="11.85546875" customWidth="1"/>
    <col min="10471" max="10471" width="3" customWidth="1"/>
    <col min="10472" max="10472" width="3.85546875" customWidth="1"/>
    <col min="10473" max="10473" width="21.7109375" customWidth="1"/>
    <col min="10474" max="10474" width="5.42578125" customWidth="1"/>
    <col min="10475" max="10475" width="5.85546875" customWidth="1"/>
    <col min="10476" max="10476" width="4.42578125" customWidth="1"/>
    <col min="10477" max="10477" width="5.85546875" customWidth="1"/>
    <col min="10478" max="10478" width="6.140625" customWidth="1"/>
    <col min="10479" max="10479" width="5.5703125" customWidth="1"/>
    <col min="10480" max="10480" width="5.28515625" customWidth="1"/>
    <col min="10481" max="10481" width="4.85546875" customWidth="1"/>
    <col min="10482" max="10482" width="5" customWidth="1"/>
    <col min="10483" max="10483" width="5.85546875" customWidth="1"/>
    <col min="10484" max="10484" width="6" customWidth="1"/>
    <col min="10485" max="10485" width="5.7109375" customWidth="1"/>
    <col min="10486" max="10486" width="4.42578125" customWidth="1"/>
    <col min="10487" max="10487" width="5.140625" customWidth="1"/>
    <col min="10488" max="10488" width="5.42578125" customWidth="1"/>
    <col min="10489" max="10489" width="12" customWidth="1"/>
    <col min="10490" max="10490" width="11.85546875" customWidth="1"/>
    <col min="10727" max="10727" width="3" customWidth="1"/>
    <col min="10728" max="10728" width="3.85546875" customWidth="1"/>
    <col min="10729" max="10729" width="21.7109375" customWidth="1"/>
    <col min="10730" max="10730" width="5.42578125" customWidth="1"/>
    <col min="10731" max="10731" width="5.85546875" customWidth="1"/>
    <col min="10732" max="10732" width="4.42578125" customWidth="1"/>
    <col min="10733" max="10733" width="5.85546875" customWidth="1"/>
    <col min="10734" max="10734" width="6.140625" customWidth="1"/>
    <col min="10735" max="10735" width="5.5703125" customWidth="1"/>
    <col min="10736" max="10736" width="5.28515625" customWidth="1"/>
    <col min="10737" max="10737" width="4.85546875" customWidth="1"/>
    <col min="10738" max="10738" width="5" customWidth="1"/>
    <col min="10739" max="10739" width="5.85546875" customWidth="1"/>
    <col min="10740" max="10740" width="6" customWidth="1"/>
    <col min="10741" max="10741" width="5.7109375" customWidth="1"/>
    <col min="10742" max="10742" width="4.42578125" customWidth="1"/>
    <col min="10743" max="10743" width="5.140625" customWidth="1"/>
    <col min="10744" max="10744" width="5.42578125" customWidth="1"/>
    <col min="10745" max="10745" width="12" customWidth="1"/>
    <col min="10746" max="10746" width="11.85546875" customWidth="1"/>
    <col min="10983" max="10983" width="3" customWidth="1"/>
    <col min="10984" max="10984" width="3.85546875" customWidth="1"/>
    <col min="10985" max="10985" width="21.7109375" customWidth="1"/>
    <col min="10986" max="10986" width="5.42578125" customWidth="1"/>
    <col min="10987" max="10987" width="5.85546875" customWidth="1"/>
    <col min="10988" max="10988" width="4.42578125" customWidth="1"/>
    <col min="10989" max="10989" width="5.85546875" customWidth="1"/>
    <col min="10990" max="10990" width="6.140625" customWidth="1"/>
    <col min="10991" max="10991" width="5.5703125" customWidth="1"/>
    <col min="10992" max="10992" width="5.28515625" customWidth="1"/>
    <col min="10993" max="10993" width="4.85546875" customWidth="1"/>
    <col min="10994" max="10994" width="5" customWidth="1"/>
    <col min="10995" max="10995" width="5.85546875" customWidth="1"/>
    <col min="10996" max="10996" width="6" customWidth="1"/>
    <col min="10997" max="10997" width="5.7109375" customWidth="1"/>
    <col min="10998" max="10998" width="4.42578125" customWidth="1"/>
    <col min="10999" max="10999" width="5.140625" customWidth="1"/>
    <col min="11000" max="11000" width="5.42578125" customWidth="1"/>
    <col min="11001" max="11001" width="12" customWidth="1"/>
    <col min="11002" max="11002" width="11.85546875" customWidth="1"/>
    <col min="11239" max="11239" width="3" customWidth="1"/>
    <col min="11240" max="11240" width="3.85546875" customWidth="1"/>
    <col min="11241" max="11241" width="21.7109375" customWidth="1"/>
    <col min="11242" max="11242" width="5.42578125" customWidth="1"/>
    <col min="11243" max="11243" width="5.85546875" customWidth="1"/>
    <col min="11244" max="11244" width="4.42578125" customWidth="1"/>
    <col min="11245" max="11245" width="5.85546875" customWidth="1"/>
    <col min="11246" max="11246" width="6.140625" customWidth="1"/>
    <col min="11247" max="11247" width="5.5703125" customWidth="1"/>
    <col min="11248" max="11248" width="5.28515625" customWidth="1"/>
    <col min="11249" max="11249" width="4.85546875" customWidth="1"/>
    <col min="11250" max="11250" width="5" customWidth="1"/>
    <col min="11251" max="11251" width="5.85546875" customWidth="1"/>
    <col min="11252" max="11252" width="6" customWidth="1"/>
    <col min="11253" max="11253" width="5.7109375" customWidth="1"/>
    <col min="11254" max="11254" width="4.42578125" customWidth="1"/>
    <col min="11255" max="11255" width="5.140625" customWidth="1"/>
    <col min="11256" max="11256" width="5.42578125" customWidth="1"/>
    <col min="11257" max="11257" width="12" customWidth="1"/>
    <col min="11258" max="11258" width="11.85546875" customWidth="1"/>
    <col min="11495" max="11495" width="3" customWidth="1"/>
    <col min="11496" max="11496" width="3.85546875" customWidth="1"/>
    <col min="11497" max="11497" width="21.7109375" customWidth="1"/>
    <col min="11498" max="11498" width="5.42578125" customWidth="1"/>
    <col min="11499" max="11499" width="5.85546875" customWidth="1"/>
    <col min="11500" max="11500" width="4.42578125" customWidth="1"/>
    <col min="11501" max="11501" width="5.85546875" customWidth="1"/>
    <col min="11502" max="11502" width="6.140625" customWidth="1"/>
    <col min="11503" max="11503" width="5.5703125" customWidth="1"/>
    <col min="11504" max="11504" width="5.28515625" customWidth="1"/>
    <col min="11505" max="11505" width="4.85546875" customWidth="1"/>
    <col min="11506" max="11506" width="5" customWidth="1"/>
    <col min="11507" max="11507" width="5.85546875" customWidth="1"/>
    <col min="11508" max="11508" width="6" customWidth="1"/>
    <col min="11509" max="11509" width="5.7109375" customWidth="1"/>
    <col min="11510" max="11510" width="4.42578125" customWidth="1"/>
    <col min="11511" max="11511" width="5.140625" customWidth="1"/>
    <col min="11512" max="11512" width="5.42578125" customWidth="1"/>
    <col min="11513" max="11513" width="12" customWidth="1"/>
    <col min="11514" max="11514" width="11.85546875" customWidth="1"/>
    <col min="11751" max="11751" width="3" customWidth="1"/>
    <col min="11752" max="11752" width="3.85546875" customWidth="1"/>
    <col min="11753" max="11753" width="21.7109375" customWidth="1"/>
    <col min="11754" max="11754" width="5.42578125" customWidth="1"/>
    <col min="11755" max="11755" width="5.85546875" customWidth="1"/>
    <col min="11756" max="11756" width="4.42578125" customWidth="1"/>
    <col min="11757" max="11757" width="5.85546875" customWidth="1"/>
    <col min="11758" max="11758" width="6.140625" customWidth="1"/>
    <col min="11759" max="11759" width="5.5703125" customWidth="1"/>
    <col min="11760" max="11760" width="5.28515625" customWidth="1"/>
    <col min="11761" max="11761" width="4.85546875" customWidth="1"/>
    <col min="11762" max="11762" width="5" customWidth="1"/>
    <col min="11763" max="11763" width="5.85546875" customWidth="1"/>
    <col min="11764" max="11764" width="6" customWidth="1"/>
    <col min="11765" max="11765" width="5.7109375" customWidth="1"/>
    <col min="11766" max="11766" width="4.42578125" customWidth="1"/>
    <col min="11767" max="11767" width="5.140625" customWidth="1"/>
    <col min="11768" max="11768" width="5.42578125" customWidth="1"/>
    <col min="11769" max="11769" width="12" customWidth="1"/>
    <col min="11770" max="11770" width="11.85546875" customWidth="1"/>
    <col min="12007" max="12007" width="3" customWidth="1"/>
    <col min="12008" max="12008" width="3.85546875" customWidth="1"/>
    <col min="12009" max="12009" width="21.7109375" customWidth="1"/>
    <col min="12010" max="12010" width="5.42578125" customWidth="1"/>
    <col min="12011" max="12011" width="5.85546875" customWidth="1"/>
    <col min="12012" max="12012" width="4.42578125" customWidth="1"/>
    <col min="12013" max="12013" width="5.85546875" customWidth="1"/>
    <col min="12014" max="12014" width="6.140625" customWidth="1"/>
    <col min="12015" max="12015" width="5.5703125" customWidth="1"/>
    <col min="12016" max="12016" width="5.28515625" customWidth="1"/>
    <col min="12017" max="12017" width="4.85546875" customWidth="1"/>
    <col min="12018" max="12018" width="5" customWidth="1"/>
    <col min="12019" max="12019" width="5.85546875" customWidth="1"/>
    <col min="12020" max="12020" width="6" customWidth="1"/>
    <col min="12021" max="12021" width="5.7109375" customWidth="1"/>
    <col min="12022" max="12022" width="4.42578125" customWidth="1"/>
    <col min="12023" max="12023" width="5.140625" customWidth="1"/>
    <col min="12024" max="12024" width="5.42578125" customWidth="1"/>
    <col min="12025" max="12025" width="12" customWidth="1"/>
    <col min="12026" max="12026" width="11.85546875" customWidth="1"/>
    <col min="12263" max="12263" width="3" customWidth="1"/>
    <col min="12264" max="12264" width="3.85546875" customWidth="1"/>
    <col min="12265" max="12265" width="21.7109375" customWidth="1"/>
    <col min="12266" max="12266" width="5.42578125" customWidth="1"/>
    <col min="12267" max="12267" width="5.85546875" customWidth="1"/>
    <col min="12268" max="12268" width="4.42578125" customWidth="1"/>
    <col min="12269" max="12269" width="5.85546875" customWidth="1"/>
    <col min="12270" max="12270" width="6.140625" customWidth="1"/>
    <col min="12271" max="12271" width="5.5703125" customWidth="1"/>
    <col min="12272" max="12272" width="5.28515625" customWidth="1"/>
    <col min="12273" max="12273" width="4.85546875" customWidth="1"/>
    <col min="12274" max="12274" width="5" customWidth="1"/>
    <col min="12275" max="12275" width="5.85546875" customWidth="1"/>
    <col min="12276" max="12276" width="6" customWidth="1"/>
    <col min="12277" max="12277" width="5.7109375" customWidth="1"/>
    <col min="12278" max="12278" width="4.42578125" customWidth="1"/>
    <col min="12279" max="12279" width="5.140625" customWidth="1"/>
    <col min="12280" max="12280" width="5.42578125" customWidth="1"/>
    <col min="12281" max="12281" width="12" customWidth="1"/>
    <col min="12282" max="12282" width="11.85546875" customWidth="1"/>
    <col min="12519" max="12519" width="3" customWidth="1"/>
    <col min="12520" max="12520" width="3.85546875" customWidth="1"/>
    <col min="12521" max="12521" width="21.7109375" customWidth="1"/>
    <col min="12522" max="12522" width="5.42578125" customWidth="1"/>
    <col min="12523" max="12523" width="5.85546875" customWidth="1"/>
    <col min="12524" max="12524" width="4.42578125" customWidth="1"/>
    <col min="12525" max="12525" width="5.85546875" customWidth="1"/>
    <col min="12526" max="12526" width="6.140625" customWidth="1"/>
    <col min="12527" max="12527" width="5.5703125" customWidth="1"/>
    <col min="12528" max="12528" width="5.28515625" customWidth="1"/>
    <col min="12529" max="12529" width="4.85546875" customWidth="1"/>
    <col min="12530" max="12530" width="5" customWidth="1"/>
    <col min="12531" max="12531" width="5.85546875" customWidth="1"/>
    <col min="12532" max="12532" width="6" customWidth="1"/>
    <col min="12533" max="12533" width="5.7109375" customWidth="1"/>
    <col min="12534" max="12534" width="4.42578125" customWidth="1"/>
    <col min="12535" max="12535" width="5.140625" customWidth="1"/>
    <col min="12536" max="12536" width="5.42578125" customWidth="1"/>
    <col min="12537" max="12537" width="12" customWidth="1"/>
    <col min="12538" max="12538" width="11.85546875" customWidth="1"/>
    <col min="12775" max="12775" width="3" customWidth="1"/>
    <col min="12776" max="12776" width="3.85546875" customWidth="1"/>
    <col min="12777" max="12777" width="21.7109375" customWidth="1"/>
    <col min="12778" max="12778" width="5.42578125" customWidth="1"/>
    <col min="12779" max="12779" width="5.85546875" customWidth="1"/>
    <col min="12780" max="12780" width="4.42578125" customWidth="1"/>
    <col min="12781" max="12781" width="5.85546875" customWidth="1"/>
    <col min="12782" max="12782" width="6.140625" customWidth="1"/>
    <col min="12783" max="12783" width="5.5703125" customWidth="1"/>
    <col min="12784" max="12784" width="5.28515625" customWidth="1"/>
    <col min="12785" max="12785" width="4.85546875" customWidth="1"/>
    <col min="12786" max="12786" width="5" customWidth="1"/>
    <col min="12787" max="12787" width="5.85546875" customWidth="1"/>
    <col min="12788" max="12788" width="6" customWidth="1"/>
    <col min="12789" max="12789" width="5.7109375" customWidth="1"/>
    <col min="12790" max="12790" width="4.42578125" customWidth="1"/>
    <col min="12791" max="12791" width="5.140625" customWidth="1"/>
    <col min="12792" max="12792" width="5.42578125" customWidth="1"/>
    <col min="12793" max="12793" width="12" customWidth="1"/>
    <col min="12794" max="12794" width="11.85546875" customWidth="1"/>
    <col min="13031" max="13031" width="3" customWidth="1"/>
    <col min="13032" max="13032" width="3.85546875" customWidth="1"/>
    <col min="13033" max="13033" width="21.7109375" customWidth="1"/>
    <col min="13034" max="13034" width="5.42578125" customWidth="1"/>
    <col min="13035" max="13035" width="5.85546875" customWidth="1"/>
    <col min="13036" max="13036" width="4.42578125" customWidth="1"/>
    <col min="13037" max="13037" width="5.85546875" customWidth="1"/>
    <col min="13038" max="13038" width="6.140625" customWidth="1"/>
    <col min="13039" max="13039" width="5.5703125" customWidth="1"/>
    <col min="13040" max="13040" width="5.28515625" customWidth="1"/>
    <col min="13041" max="13041" width="4.85546875" customWidth="1"/>
    <col min="13042" max="13042" width="5" customWidth="1"/>
    <col min="13043" max="13043" width="5.85546875" customWidth="1"/>
    <col min="13044" max="13044" width="6" customWidth="1"/>
    <col min="13045" max="13045" width="5.7109375" customWidth="1"/>
    <col min="13046" max="13046" width="4.42578125" customWidth="1"/>
    <col min="13047" max="13047" width="5.140625" customWidth="1"/>
    <col min="13048" max="13048" width="5.42578125" customWidth="1"/>
    <col min="13049" max="13049" width="12" customWidth="1"/>
    <col min="13050" max="13050" width="11.85546875" customWidth="1"/>
    <col min="13287" max="13287" width="3" customWidth="1"/>
    <col min="13288" max="13288" width="3.85546875" customWidth="1"/>
    <col min="13289" max="13289" width="21.7109375" customWidth="1"/>
    <col min="13290" max="13290" width="5.42578125" customWidth="1"/>
    <col min="13291" max="13291" width="5.85546875" customWidth="1"/>
    <col min="13292" max="13292" width="4.42578125" customWidth="1"/>
    <col min="13293" max="13293" width="5.85546875" customWidth="1"/>
    <col min="13294" max="13294" width="6.140625" customWidth="1"/>
    <col min="13295" max="13295" width="5.5703125" customWidth="1"/>
    <col min="13296" max="13296" width="5.28515625" customWidth="1"/>
    <col min="13297" max="13297" width="4.85546875" customWidth="1"/>
    <col min="13298" max="13298" width="5" customWidth="1"/>
    <col min="13299" max="13299" width="5.85546875" customWidth="1"/>
    <col min="13300" max="13300" width="6" customWidth="1"/>
    <col min="13301" max="13301" width="5.7109375" customWidth="1"/>
    <col min="13302" max="13302" width="4.42578125" customWidth="1"/>
    <col min="13303" max="13303" width="5.140625" customWidth="1"/>
    <col min="13304" max="13304" width="5.42578125" customWidth="1"/>
    <col min="13305" max="13305" width="12" customWidth="1"/>
    <col min="13306" max="13306" width="11.85546875" customWidth="1"/>
    <col min="13543" max="13543" width="3" customWidth="1"/>
    <col min="13544" max="13544" width="3.85546875" customWidth="1"/>
    <col min="13545" max="13545" width="21.7109375" customWidth="1"/>
    <col min="13546" max="13546" width="5.42578125" customWidth="1"/>
    <col min="13547" max="13547" width="5.85546875" customWidth="1"/>
    <col min="13548" max="13548" width="4.42578125" customWidth="1"/>
    <col min="13549" max="13549" width="5.85546875" customWidth="1"/>
    <col min="13550" max="13550" width="6.140625" customWidth="1"/>
    <col min="13551" max="13551" width="5.5703125" customWidth="1"/>
    <col min="13552" max="13552" width="5.28515625" customWidth="1"/>
    <col min="13553" max="13553" width="4.85546875" customWidth="1"/>
    <col min="13554" max="13554" width="5" customWidth="1"/>
    <col min="13555" max="13555" width="5.85546875" customWidth="1"/>
    <col min="13556" max="13556" width="6" customWidth="1"/>
    <col min="13557" max="13557" width="5.7109375" customWidth="1"/>
    <col min="13558" max="13558" width="4.42578125" customWidth="1"/>
    <col min="13559" max="13559" width="5.140625" customWidth="1"/>
    <col min="13560" max="13560" width="5.42578125" customWidth="1"/>
    <col min="13561" max="13561" width="12" customWidth="1"/>
    <col min="13562" max="13562" width="11.85546875" customWidth="1"/>
    <col min="13799" max="13799" width="3" customWidth="1"/>
    <col min="13800" max="13800" width="3.85546875" customWidth="1"/>
    <col min="13801" max="13801" width="21.7109375" customWidth="1"/>
    <col min="13802" max="13802" width="5.42578125" customWidth="1"/>
    <col min="13803" max="13803" width="5.85546875" customWidth="1"/>
    <col min="13804" max="13804" width="4.42578125" customWidth="1"/>
    <col min="13805" max="13805" width="5.85546875" customWidth="1"/>
    <col min="13806" max="13806" width="6.140625" customWidth="1"/>
    <col min="13807" max="13807" width="5.5703125" customWidth="1"/>
    <col min="13808" max="13808" width="5.28515625" customWidth="1"/>
    <col min="13809" max="13809" width="4.85546875" customWidth="1"/>
    <col min="13810" max="13810" width="5" customWidth="1"/>
    <col min="13811" max="13811" width="5.85546875" customWidth="1"/>
    <col min="13812" max="13812" width="6" customWidth="1"/>
    <col min="13813" max="13813" width="5.7109375" customWidth="1"/>
    <col min="13814" max="13814" width="4.42578125" customWidth="1"/>
    <col min="13815" max="13815" width="5.140625" customWidth="1"/>
    <col min="13816" max="13816" width="5.42578125" customWidth="1"/>
    <col min="13817" max="13817" width="12" customWidth="1"/>
    <col min="13818" max="13818" width="11.85546875" customWidth="1"/>
    <col min="14055" max="14055" width="3" customWidth="1"/>
    <col min="14056" max="14056" width="3.85546875" customWidth="1"/>
    <col min="14057" max="14057" width="21.7109375" customWidth="1"/>
    <col min="14058" max="14058" width="5.42578125" customWidth="1"/>
    <col min="14059" max="14059" width="5.85546875" customWidth="1"/>
    <col min="14060" max="14060" width="4.42578125" customWidth="1"/>
    <col min="14061" max="14061" width="5.85546875" customWidth="1"/>
    <col min="14062" max="14062" width="6.140625" customWidth="1"/>
    <col min="14063" max="14063" width="5.5703125" customWidth="1"/>
    <col min="14064" max="14064" width="5.28515625" customWidth="1"/>
    <col min="14065" max="14065" width="4.85546875" customWidth="1"/>
    <col min="14066" max="14066" width="5" customWidth="1"/>
    <col min="14067" max="14067" width="5.85546875" customWidth="1"/>
    <col min="14068" max="14068" width="6" customWidth="1"/>
    <col min="14069" max="14069" width="5.7109375" customWidth="1"/>
    <col min="14070" max="14070" width="4.42578125" customWidth="1"/>
    <col min="14071" max="14071" width="5.140625" customWidth="1"/>
    <col min="14072" max="14072" width="5.42578125" customWidth="1"/>
    <col min="14073" max="14073" width="12" customWidth="1"/>
    <col min="14074" max="14074" width="11.85546875" customWidth="1"/>
    <col min="14311" max="14311" width="3" customWidth="1"/>
    <col min="14312" max="14312" width="3.85546875" customWidth="1"/>
    <col min="14313" max="14313" width="21.7109375" customWidth="1"/>
    <col min="14314" max="14314" width="5.42578125" customWidth="1"/>
    <col min="14315" max="14315" width="5.85546875" customWidth="1"/>
    <col min="14316" max="14316" width="4.42578125" customWidth="1"/>
    <col min="14317" max="14317" width="5.85546875" customWidth="1"/>
    <col min="14318" max="14318" width="6.140625" customWidth="1"/>
    <col min="14319" max="14319" width="5.5703125" customWidth="1"/>
    <col min="14320" max="14320" width="5.28515625" customWidth="1"/>
    <col min="14321" max="14321" width="4.85546875" customWidth="1"/>
    <col min="14322" max="14322" width="5" customWidth="1"/>
    <col min="14323" max="14323" width="5.85546875" customWidth="1"/>
    <col min="14324" max="14324" width="6" customWidth="1"/>
    <col min="14325" max="14325" width="5.7109375" customWidth="1"/>
    <col min="14326" max="14326" width="4.42578125" customWidth="1"/>
    <col min="14327" max="14327" width="5.140625" customWidth="1"/>
    <col min="14328" max="14328" width="5.42578125" customWidth="1"/>
    <col min="14329" max="14329" width="12" customWidth="1"/>
    <col min="14330" max="14330" width="11.85546875" customWidth="1"/>
    <col min="14567" max="14567" width="3" customWidth="1"/>
    <col min="14568" max="14568" width="3.85546875" customWidth="1"/>
    <col min="14569" max="14569" width="21.7109375" customWidth="1"/>
    <col min="14570" max="14570" width="5.42578125" customWidth="1"/>
    <col min="14571" max="14571" width="5.85546875" customWidth="1"/>
    <col min="14572" max="14572" width="4.42578125" customWidth="1"/>
    <col min="14573" max="14573" width="5.85546875" customWidth="1"/>
    <col min="14574" max="14574" width="6.140625" customWidth="1"/>
    <col min="14575" max="14575" width="5.5703125" customWidth="1"/>
    <col min="14576" max="14576" width="5.28515625" customWidth="1"/>
    <col min="14577" max="14577" width="4.85546875" customWidth="1"/>
    <col min="14578" max="14578" width="5" customWidth="1"/>
    <col min="14579" max="14579" width="5.85546875" customWidth="1"/>
    <col min="14580" max="14580" width="6" customWidth="1"/>
    <col min="14581" max="14581" width="5.7109375" customWidth="1"/>
    <col min="14582" max="14582" width="4.42578125" customWidth="1"/>
    <col min="14583" max="14583" width="5.140625" customWidth="1"/>
    <col min="14584" max="14584" width="5.42578125" customWidth="1"/>
    <col min="14585" max="14585" width="12" customWidth="1"/>
    <col min="14586" max="14586" width="11.85546875" customWidth="1"/>
    <col min="14823" max="14823" width="3" customWidth="1"/>
    <col min="14824" max="14824" width="3.85546875" customWidth="1"/>
    <col min="14825" max="14825" width="21.7109375" customWidth="1"/>
    <col min="14826" max="14826" width="5.42578125" customWidth="1"/>
    <col min="14827" max="14827" width="5.85546875" customWidth="1"/>
    <col min="14828" max="14828" width="4.42578125" customWidth="1"/>
    <col min="14829" max="14829" width="5.85546875" customWidth="1"/>
    <col min="14830" max="14830" width="6.140625" customWidth="1"/>
    <col min="14831" max="14831" width="5.5703125" customWidth="1"/>
    <col min="14832" max="14832" width="5.28515625" customWidth="1"/>
    <col min="14833" max="14833" width="4.85546875" customWidth="1"/>
    <col min="14834" max="14834" width="5" customWidth="1"/>
    <col min="14835" max="14835" width="5.85546875" customWidth="1"/>
    <col min="14836" max="14836" width="6" customWidth="1"/>
    <col min="14837" max="14837" width="5.7109375" customWidth="1"/>
    <col min="14838" max="14838" width="4.42578125" customWidth="1"/>
    <col min="14839" max="14839" width="5.140625" customWidth="1"/>
    <col min="14840" max="14840" width="5.42578125" customWidth="1"/>
    <col min="14841" max="14841" width="12" customWidth="1"/>
    <col min="14842" max="14842" width="11.85546875" customWidth="1"/>
    <col min="15079" max="15079" width="3" customWidth="1"/>
    <col min="15080" max="15080" width="3.85546875" customWidth="1"/>
    <col min="15081" max="15081" width="21.7109375" customWidth="1"/>
    <col min="15082" max="15082" width="5.42578125" customWidth="1"/>
    <col min="15083" max="15083" width="5.85546875" customWidth="1"/>
    <col min="15084" max="15084" width="4.42578125" customWidth="1"/>
    <col min="15085" max="15085" width="5.85546875" customWidth="1"/>
    <col min="15086" max="15086" width="6.140625" customWidth="1"/>
    <col min="15087" max="15087" width="5.5703125" customWidth="1"/>
    <col min="15088" max="15088" width="5.28515625" customWidth="1"/>
    <col min="15089" max="15089" width="4.85546875" customWidth="1"/>
    <col min="15090" max="15090" width="5" customWidth="1"/>
    <col min="15091" max="15091" width="5.85546875" customWidth="1"/>
    <col min="15092" max="15092" width="6" customWidth="1"/>
    <col min="15093" max="15093" width="5.7109375" customWidth="1"/>
    <col min="15094" max="15094" width="4.42578125" customWidth="1"/>
    <col min="15095" max="15095" width="5.140625" customWidth="1"/>
    <col min="15096" max="15096" width="5.42578125" customWidth="1"/>
    <col min="15097" max="15097" width="12" customWidth="1"/>
    <col min="15098" max="15098" width="11.85546875" customWidth="1"/>
    <col min="15335" max="15335" width="3" customWidth="1"/>
    <col min="15336" max="15336" width="3.85546875" customWidth="1"/>
    <col min="15337" max="15337" width="21.7109375" customWidth="1"/>
    <col min="15338" max="15338" width="5.42578125" customWidth="1"/>
    <col min="15339" max="15339" width="5.85546875" customWidth="1"/>
    <col min="15340" max="15340" width="4.42578125" customWidth="1"/>
    <col min="15341" max="15341" width="5.85546875" customWidth="1"/>
    <col min="15342" max="15342" width="6.140625" customWidth="1"/>
    <col min="15343" max="15343" width="5.5703125" customWidth="1"/>
    <col min="15344" max="15344" width="5.28515625" customWidth="1"/>
    <col min="15345" max="15345" width="4.85546875" customWidth="1"/>
    <col min="15346" max="15346" width="5" customWidth="1"/>
    <col min="15347" max="15347" width="5.85546875" customWidth="1"/>
    <col min="15348" max="15348" width="6" customWidth="1"/>
    <col min="15349" max="15349" width="5.7109375" customWidth="1"/>
    <col min="15350" max="15350" width="4.42578125" customWidth="1"/>
    <col min="15351" max="15351" width="5.140625" customWidth="1"/>
    <col min="15352" max="15352" width="5.42578125" customWidth="1"/>
    <col min="15353" max="15353" width="12" customWidth="1"/>
    <col min="15354" max="15354" width="11.85546875" customWidth="1"/>
    <col min="15591" max="15591" width="3" customWidth="1"/>
    <col min="15592" max="15592" width="3.85546875" customWidth="1"/>
    <col min="15593" max="15593" width="21.7109375" customWidth="1"/>
    <col min="15594" max="15594" width="5.42578125" customWidth="1"/>
    <col min="15595" max="15595" width="5.85546875" customWidth="1"/>
    <col min="15596" max="15596" width="4.42578125" customWidth="1"/>
    <col min="15597" max="15597" width="5.85546875" customWidth="1"/>
    <col min="15598" max="15598" width="6.140625" customWidth="1"/>
    <col min="15599" max="15599" width="5.5703125" customWidth="1"/>
    <col min="15600" max="15600" width="5.28515625" customWidth="1"/>
    <col min="15601" max="15601" width="4.85546875" customWidth="1"/>
    <col min="15602" max="15602" width="5" customWidth="1"/>
    <col min="15603" max="15603" width="5.85546875" customWidth="1"/>
    <col min="15604" max="15604" width="6" customWidth="1"/>
    <col min="15605" max="15605" width="5.7109375" customWidth="1"/>
    <col min="15606" max="15606" width="4.42578125" customWidth="1"/>
    <col min="15607" max="15607" width="5.140625" customWidth="1"/>
    <col min="15608" max="15608" width="5.42578125" customWidth="1"/>
    <col min="15609" max="15609" width="12" customWidth="1"/>
    <col min="15610" max="15610" width="11.85546875" customWidth="1"/>
    <col min="15847" max="15847" width="3" customWidth="1"/>
    <col min="15848" max="15848" width="3.85546875" customWidth="1"/>
    <col min="15849" max="15849" width="21.7109375" customWidth="1"/>
    <col min="15850" max="15850" width="5.42578125" customWidth="1"/>
    <col min="15851" max="15851" width="5.85546875" customWidth="1"/>
    <col min="15852" max="15852" width="4.42578125" customWidth="1"/>
    <col min="15853" max="15853" width="5.85546875" customWidth="1"/>
    <col min="15854" max="15854" width="6.140625" customWidth="1"/>
    <col min="15855" max="15855" width="5.5703125" customWidth="1"/>
    <col min="15856" max="15856" width="5.28515625" customWidth="1"/>
    <col min="15857" max="15857" width="4.85546875" customWidth="1"/>
    <col min="15858" max="15858" width="5" customWidth="1"/>
    <col min="15859" max="15859" width="5.85546875" customWidth="1"/>
    <col min="15860" max="15860" width="6" customWidth="1"/>
    <col min="15861" max="15861" width="5.7109375" customWidth="1"/>
    <col min="15862" max="15862" width="4.42578125" customWidth="1"/>
    <col min="15863" max="15863" width="5.140625" customWidth="1"/>
    <col min="15864" max="15864" width="5.42578125" customWidth="1"/>
    <col min="15865" max="15865" width="12" customWidth="1"/>
    <col min="15866" max="15866" width="11.85546875" customWidth="1"/>
    <col min="16103" max="16103" width="3" customWidth="1"/>
    <col min="16104" max="16104" width="3.85546875" customWidth="1"/>
    <col min="16105" max="16105" width="21.7109375" customWidth="1"/>
    <col min="16106" max="16106" width="5.42578125" customWidth="1"/>
    <col min="16107" max="16107" width="5.85546875" customWidth="1"/>
    <col min="16108" max="16108" width="4.42578125" customWidth="1"/>
    <col min="16109" max="16109" width="5.85546875" customWidth="1"/>
    <col min="16110" max="16110" width="6.140625" customWidth="1"/>
    <col min="16111" max="16111" width="5.5703125" customWidth="1"/>
    <col min="16112" max="16112" width="5.28515625" customWidth="1"/>
    <col min="16113" max="16113" width="4.85546875" customWidth="1"/>
    <col min="16114" max="16114" width="5" customWidth="1"/>
    <col min="16115" max="16115" width="5.85546875" customWidth="1"/>
    <col min="16116" max="16116" width="6" customWidth="1"/>
    <col min="16117" max="16117" width="5.7109375" customWidth="1"/>
    <col min="16118" max="16118" width="4.42578125" customWidth="1"/>
    <col min="16119" max="16119" width="5.140625" customWidth="1"/>
    <col min="16120" max="16120" width="5.42578125" customWidth="1"/>
    <col min="16121" max="16121" width="12" customWidth="1"/>
    <col min="16122" max="16122" width="11.85546875" customWidth="1"/>
  </cols>
  <sheetData>
    <row r="1" spans="1:20" ht="18" customHeight="1" x14ac:dyDescent="0.25">
      <c r="A1" s="413" t="s">
        <v>713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</row>
    <row r="3" spans="1:20" ht="126.75" customHeight="1" x14ac:dyDescent="0.25">
      <c r="A3" s="247" t="s">
        <v>35</v>
      </c>
      <c r="B3" s="247" t="s">
        <v>0</v>
      </c>
      <c r="C3" s="247" t="s">
        <v>1</v>
      </c>
      <c r="D3" s="247" t="s">
        <v>36</v>
      </c>
      <c r="E3" s="247" t="s">
        <v>186</v>
      </c>
      <c r="F3" s="247" t="s">
        <v>2</v>
      </c>
      <c r="G3" s="247" t="s">
        <v>187</v>
      </c>
      <c r="H3" s="247" t="s">
        <v>145</v>
      </c>
      <c r="I3" s="248" t="s">
        <v>37</v>
      </c>
      <c r="J3" s="248" t="s">
        <v>188</v>
      </c>
      <c r="K3" s="248" t="s">
        <v>3</v>
      </c>
      <c r="L3" s="248" t="s">
        <v>189</v>
      </c>
      <c r="M3" s="248" t="s">
        <v>146</v>
      </c>
      <c r="N3" s="248" t="s">
        <v>147</v>
      </c>
      <c r="O3" s="248" t="s">
        <v>190</v>
      </c>
      <c r="P3" s="248" t="s">
        <v>191</v>
      </c>
      <c r="Q3" s="248" t="s">
        <v>192</v>
      </c>
      <c r="R3" s="248" t="s">
        <v>636</v>
      </c>
      <c r="S3" s="249" t="s">
        <v>193</v>
      </c>
      <c r="T3" s="249" t="s">
        <v>163</v>
      </c>
    </row>
    <row r="4" spans="1:20" ht="15" customHeight="1" x14ac:dyDescent="0.25">
      <c r="A4" s="420" t="s">
        <v>148</v>
      </c>
      <c r="B4" s="250" t="s">
        <v>4</v>
      </c>
      <c r="C4" s="250" t="s">
        <v>139</v>
      </c>
      <c r="D4" s="251">
        <v>0</v>
      </c>
      <c r="E4" s="251">
        <v>0</v>
      </c>
      <c r="F4" s="252">
        <v>1</v>
      </c>
      <c r="G4" s="252">
        <v>0</v>
      </c>
      <c r="H4" s="253">
        <v>0</v>
      </c>
      <c r="I4" s="108">
        <v>0</v>
      </c>
      <c r="J4" s="108">
        <v>0</v>
      </c>
      <c r="K4" s="108">
        <v>0</v>
      </c>
      <c r="L4" s="108">
        <v>0</v>
      </c>
      <c r="M4" s="108">
        <v>0</v>
      </c>
      <c r="N4" s="104">
        <f t="shared" ref="N4:O40" si="0">D4+F4+I4+K4</f>
        <v>1</v>
      </c>
      <c r="O4" s="105">
        <f t="shared" si="0"/>
        <v>0</v>
      </c>
      <c r="P4" s="254">
        <f t="shared" ref="P4:R40" si="1">F4+K4</f>
        <v>1</v>
      </c>
      <c r="Q4" s="254">
        <f t="shared" si="1"/>
        <v>0</v>
      </c>
      <c r="R4" s="254">
        <f t="shared" si="1"/>
        <v>0</v>
      </c>
      <c r="S4" s="106">
        <f>P4/$N$42*100</f>
        <v>5.7670126874279123E-2</v>
      </c>
      <c r="T4" s="106">
        <f>P4/$P$166*100</f>
        <v>0.14224751066856331</v>
      </c>
    </row>
    <row r="5" spans="1:20" x14ac:dyDescent="0.25">
      <c r="A5" s="421"/>
      <c r="B5" s="250" t="s">
        <v>4</v>
      </c>
      <c r="C5" s="250" t="s">
        <v>140</v>
      </c>
      <c r="D5" s="251">
        <v>0</v>
      </c>
      <c r="E5" s="251">
        <v>0</v>
      </c>
      <c r="F5" s="252">
        <v>7</v>
      </c>
      <c r="G5" s="252">
        <v>4</v>
      </c>
      <c r="H5" s="253">
        <v>0</v>
      </c>
      <c r="I5" s="108">
        <v>0</v>
      </c>
      <c r="J5" s="108">
        <v>0</v>
      </c>
      <c r="K5" s="108">
        <v>0</v>
      </c>
      <c r="L5" s="108">
        <v>0</v>
      </c>
      <c r="M5" s="108">
        <v>0</v>
      </c>
      <c r="N5" s="104">
        <f t="shared" si="0"/>
        <v>7</v>
      </c>
      <c r="O5" s="105">
        <f t="shared" si="0"/>
        <v>4</v>
      </c>
      <c r="P5" s="254">
        <f t="shared" si="1"/>
        <v>7</v>
      </c>
      <c r="Q5" s="254">
        <f t="shared" si="1"/>
        <v>4</v>
      </c>
      <c r="R5" s="254">
        <f t="shared" si="1"/>
        <v>0</v>
      </c>
      <c r="S5" s="106">
        <f t="shared" ref="S5:S42" si="2">P5/$N$42*100</f>
        <v>0.40369088811995385</v>
      </c>
      <c r="T5" s="106">
        <f t="shared" ref="T5:T68" si="3">P5/$P$166*100</f>
        <v>0.99573257467994303</v>
      </c>
    </row>
    <row r="6" spans="1:20" x14ac:dyDescent="0.25">
      <c r="A6" s="421"/>
      <c r="B6" s="250" t="s">
        <v>4</v>
      </c>
      <c r="C6" s="250" t="s">
        <v>10</v>
      </c>
      <c r="D6" s="251">
        <v>0</v>
      </c>
      <c r="E6" s="251">
        <v>0</v>
      </c>
      <c r="F6" s="252">
        <v>2</v>
      </c>
      <c r="G6" s="252">
        <v>2</v>
      </c>
      <c r="H6" s="253">
        <v>0</v>
      </c>
      <c r="I6" s="108">
        <v>0</v>
      </c>
      <c r="J6" s="108">
        <v>0</v>
      </c>
      <c r="K6" s="108">
        <v>0</v>
      </c>
      <c r="L6" s="108">
        <v>0</v>
      </c>
      <c r="M6" s="108">
        <v>0</v>
      </c>
      <c r="N6" s="104">
        <f t="shared" si="0"/>
        <v>2</v>
      </c>
      <c r="O6" s="105">
        <f t="shared" si="0"/>
        <v>2</v>
      </c>
      <c r="P6" s="254">
        <f t="shared" si="1"/>
        <v>2</v>
      </c>
      <c r="Q6" s="254">
        <f t="shared" si="1"/>
        <v>2</v>
      </c>
      <c r="R6" s="254">
        <f t="shared" si="1"/>
        <v>0</v>
      </c>
      <c r="S6" s="106">
        <f t="shared" si="2"/>
        <v>0.11534025374855825</v>
      </c>
      <c r="T6" s="106">
        <f t="shared" si="3"/>
        <v>0.28449502133712662</v>
      </c>
    </row>
    <row r="7" spans="1:20" x14ac:dyDescent="0.25">
      <c r="A7" s="421"/>
      <c r="B7" s="250" t="s">
        <v>4</v>
      </c>
      <c r="C7" s="250" t="s">
        <v>7</v>
      </c>
      <c r="D7" s="251">
        <v>0</v>
      </c>
      <c r="E7" s="251">
        <v>0</v>
      </c>
      <c r="F7" s="252">
        <v>2</v>
      </c>
      <c r="G7" s="252">
        <v>0</v>
      </c>
      <c r="H7" s="253">
        <v>2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4">
        <f t="shared" si="0"/>
        <v>2</v>
      </c>
      <c r="O7" s="105">
        <f t="shared" si="0"/>
        <v>0</v>
      </c>
      <c r="P7" s="254">
        <f t="shared" si="1"/>
        <v>2</v>
      </c>
      <c r="Q7" s="254">
        <f t="shared" si="1"/>
        <v>0</v>
      </c>
      <c r="R7" s="254">
        <f t="shared" si="1"/>
        <v>2</v>
      </c>
      <c r="S7" s="106">
        <f t="shared" si="2"/>
        <v>0.11534025374855825</v>
      </c>
      <c r="T7" s="106">
        <f t="shared" si="3"/>
        <v>0.28449502133712662</v>
      </c>
    </row>
    <row r="8" spans="1:20" x14ac:dyDescent="0.25">
      <c r="A8" s="421"/>
      <c r="B8" s="250" t="s">
        <v>4</v>
      </c>
      <c r="C8" s="250" t="s">
        <v>165</v>
      </c>
      <c r="D8" s="251">
        <v>0</v>
      </c>
      <c r="E8" s="251">
        <v>0</v>
      </c>
      <c r="F8" s="252">
        <v>1</v>
      </c>
      <c r="G8" s="252">
        <v>1</v>
      </c>
      <c r="H8" s="253">
        <v>1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4">
        <f t="shared" si="0"/>
        <v>1</v>
      </c>
      <c r="O8" s="105">
        <f t="shared" si="0"/>
        <v>1</v>
      </c>
      <c r="P8" s="254">
        <f t="shared" si="1"/>
        <v>1</v>
      </c>
      <c r="Q8" s="254">
        <f t="shared" si="1"/>
        <v>1</v>
      </c>
      <c r="R8" s="254">
        <f t="shared" si="1"/>
        <v>1</v>
      </c>
      <c r="S8" s="106">
        <f t="shared" si="2"/>
        <v>5.7670126874279123E-2</v>
      </c>
      <c r="T8" s="106">
        <f t="shared" si="3"/>
        <v>0.14224751066856331</v>
      </c>
    </row>
    <row r="9" spans="1:20" x14ac:dyDescent="0.25">
      <c r="A9" s="421"/>
      <c r="B9" s="250" t="s">
        <v>4</v>
      </c>
      <c r="C9" s="250" t="s">
        <v>19</v>
      </c>
      <c r="D9" s="251">
        <v>0</v>
      </c>
      <c r="E9" s="251">
        <v>0</v>
      </c>
      <c r="F9" s="252">
        <v>17</v>
      </c>
      <c r="G9" s="252">
        <v>6</v>
      </c>
      <c r="H9" s="253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4">
        <f t="shared" si="0"/>
        <v>17</v>
      </c>
      <c r="O9" s="105">
        <f t="shared" si="0"/>
        <v>6</v>
      </c>
      <c r="P9" s="254">
        <f t="shared" si="1"/>
        <v>17</v>
      </c>
      <c r="Q9" s="254">
        <f t="shared" si="1"/>
        <v>6</v>
      </c>
      <c r="R9" s="254">
        <f t="shared" si="1"/>
        <v>0</v>
      </c>
      <c r="S9" s="106">
        <f t="shared" si="2"/>
        <v>0.98039215686274506</v>
      </c>
      <c r="T9" s="106">
        <f t="shared" si="3"/>
        <v>2.4182076813655762</v>
      </c>
    </row>
    <row r="10" spans="1:20" x14ac:dyDescent="0.25">
      <c r="A10" s="421"/>
      <c r="B10" s="250" t="s">
        <v>4</v>
      </c>
      <c r="C10" s="250" t="s">
        <v>597</v>
      </c>
      <c r="D10" s="251">
        <v>0</v>
      </c>
      <c r="E10" s="251">
        <v>0</v>
      </c>
      <c r="F10" s="252">
        <v>1</v>
      </c>
      <c r="G10" s="252">
        <v>0</v>
      </c>
      <c r="H10" s="253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4">
        <f t="shared" si="0"/>
        <v>1</v>
      </c>
      <c r="O10" s="105">
        <f t="shared" si="0"/>
        <v>0</v>
      </c>
      <c r="P10" s="254">
        <f t="shared" si="1"/>
        <v>1</v>
      </c>
      <c r="Q10" s="254">
        <f t="shared" si="1"/>
        <v>0</v>
      </c>
      <c r="R10" s="254">
        <f t="shared" si="1"/>
        <v>0</v>
      </c>
      <c r="S10" s="106">
        <f t="shared" si="2"/>
        <v>5.7670126874279123E-2</v>
      </c>
      <c r="T10" s="106">
        <f t="shared" si="3"/>
        <v>0.14224751066856331</v>
      </c>
    </row>
    <row r="11" spans="1:20" x14ac:dyDescent="0.25">
      <c r="A11" s="421"/>
      <c r="B11" s="250" t="s">
        <v>4</v>
      </c>
      <c r="C11" s="250" t="s">
        <v>11</v>
      </c>
      <c r="D11" s="251">
        <v>0</v>
      </c>
      <c r="E11" s="251">
        <v>0</v>
      </c>
      <c r="F11" s="252">
        <v>1</v>
      </c>
      <c r="G11" s="252">
        <v>1</v>
      </c>
      <c r="H11" s="253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4">
        <f t="shared" si="0"/>
        <v>1</v>
      </c>
      <c r="O11" s="105">
        <f t="shared" si="0"/>
        <v>1</v>
      </c>
      <c r="P11" s="254">
        <f t="shared" si="1"/>
        <v>1</v>
      </c>
      <c r="Q11" s="254">
        <f t="shared" si="1"/>
        <v>1</v>
      </c>
      <c r="R11" s="254">
        <f t="shared" si="1"/>
        <v>0</v>
      </c>
      <c r="S11" s="106">
        <f t="shared" si="2"/>
        <v>5.7670126874279123E-2</v>
      </c>
      <c r="T11" s="106">
        <f t="shared" si="3"/>
        <v>0.14224751066856331</v>
      </c>
    </row>
    <row r="12" spans="1:20" x14ac:dyDescent="0.25">
      <c r="A12" s="421"/>
      <c r="B12" s="250" t="s">
        <v>4</v>
      </c>
      <c r="C12" s="250" t="s">
        <v>12</v>
      </c>
      <c r="D12" s="251">
        <v>0</v>
      </c>
      <c r="E12" s="251">
        <v>0</v>
      </c>
      <c r="F12" s="252">
        <v>22</v>
      </c>
      <c r="G12" s="252">
        <v>12</v>
      </c>
      <c r="H12" s="253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4">
        <f t="shared" si="0"/>
        <v>22</v>
      </c>
      <c r="O12" s="105">
        <f t="shared" si="0"/>
        <v>12</v>
      </c>
      <c r="P12" s="254">
        <f t="shared" si="1"/>
        <v>22</v>
      </c>
      <c r="Q12" s="254">
        <f t="shared" si="1"/>
        <v>12</v>
      </c>
      <c r="R12" s="254">
        <f t="shared" si="1"/>
        <v>0</v>
      </c>
      <c r="S12" s="106">
        <f t="shared" si="2"/>
        <v>1.2687427912341407</v>
      </c>
      <c r="T12" s="106">
        <f t="shared" si="3"/>
        <v>3.1294452347083923</v>
      </c>
    </row>
    <row r="13" spans="1:20" x14ac:dyDescent="0.25">
      <c r="A13" s="421"/>
      <c r="B13" s="250" t="s">
        <v>4</v>
      </c>
      <c r="C13" s="250" t="s">
        <v>17</v>
      </c>
      <c r="D13" s="252">
        <v>904</v>
      </c>
      <c r="E13" s="252">
        <v>628</v>
      </c>
      <c r="F13" s="252">
        <v>0</v>
      </c>
      <c r="G13" s="252">
        <v>0</v>
      </c>
      <c r="H13" s="255">
        <v>0</v>
      </c>
      <c r="I13" s="115">
        <v>156</v>
      </c>
      <c r="J13" s="115">
        <v>109</v>
      </c>
      <c r="K13" s="115">
        <v>0</v>
      </c>
      <c r="L13" s="115">
        <v>0</v>
      </c>
      <c r="M13" s="115">
        <v>0</v>
      </c>
      <c r="N13" s="104">
        <f t="shared" si="0"/>
        <v>1060</v>
      </c>
      <c r="O13" s="105">
        <f t="shared" si="0"/>
        <v>737</v>
      </c>
      <c r="P13" s="254">
        <f t="shared" si="1"/>
        <v>0</v>
      </c>
      <c r="Q13" s="254">
        <f t="shared" si="1"/>
        <v>0</v>
      </c>
      <c r="R13" s="254">
        <f t="shared" si="1"/>
        <v>0</v>
      </c>
      <c r="S13" s="106">
        <f t="shared" si="2"/>
        <v>0</v>
      </c>
      <c r="T13" s="106">
        <f t="shared" si="3"/>
        <v>0</v>
      </c>
    </row>
    <row r="14" spans="1:20" ht="26.25" x14ac:dyDescent="0.25">
      <c r="A14" s="421"/>
      <c r="B14" s="250" t="s">
        <v>4</v>
      </c>
      <c r="C14" s="256" t="s">
        <v>5</v>
      </c>
      <c r="D14" s="251">
        <v>0</v>
      </c>
      <c r="E14" s="251">
        <v>0</v>
      </c>
      <c r="F14" s="257">
        <v>1</v>
      </c>
      <c r="G14" s="257">
        <v>1</v>
      </c>
      <c r="H14" s="25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04">
        <f t="shared" si="0"/>
        <v>1</v>
      </c>
      <c r="O14" s="105">
        <f t="shared" si="0"/>
        <v>1</v>
      </c>
      <c r="P14" s="254">
        <f t="shared" si="1"/>
        <v>1</v>
      </c>
      <c r="Q14" s="254">
        <f t="shared" si="1"/>
        <v>1</v>
      </c>
      <c r="R14" s="254">
        <f t="shared" si="1"/>
        <v>0</v>
      </c>
      <c r="S14" s="106">
        <f t="shared" si="2"/>
        <v>5.7670126874279123E-2</v>
      </c>
      <c r="T14" s="106">
        <f t="shared" si="3"/>
        <v>0.14224751066856331</v>
      </c>
    </row>
    <row r="15" spans="1:20" x14ac:dyDescent="0.25">
      <c r="A15" s="421"/>
      <c r="B15" s="250" t="s">
        <v>4</v>
      </c>
      <c r="C15" s="250" t="s">
        <v>13</v>
      </c>
      <c r="D15" s="251">
        <v>0</v>
      </c>
      <c r="E15" s="251">
        <v>0</v>
      </c>
      <c r="F15" s="252">
        <v>1</v>
      </c>
      <c r="G15" s="252">
        <v>1</v>
      </c>
      <c r="H15" s="25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04">
        <f t="shared" si="0"/>
        <v>1</v>
      </c>
      <c r="O15" s="105">
        <f t="shared" si="0"/>
        <v>1</v>
      </c>
      <c r="P15" s="254">
        <f t="shared" si="1"/>
        <v>1</v>
      </c>
      <c r="Q15" s="254">
        <f t="shared" si="1"/>
        <v>1</v>
      </c>
      <c r="R15" s="254">
        <f t="shared" si="1"/>
        <v>0</v>
      </c>
      <c r="S15" s="106">
        <f t="shared" si="2"/>
        <v>5.7670126874279123E-2</v>
      </c>
      <c r="T15" s="106">
        <f t="shared" si="3"/>
        <v>0.14224751066856331</v>
      </c>
    </row>
    <row r="16" spans="1:20" x14ac:dyDescent="0.25">
      <c r="A16" s="421"/>
      <c r="B16" s="250" t="s">
        <v>4</v>
      </c>
      <c r="C16" s="250" t="s">
        <v>14</v>
      </c>
      <c r="D16" s="251">
        <v>0</v>
      </c>
      <c r="E16" s="251">
        <v>0</v>
      </c>
      <c r="F16" s="252">
        <v>4</v>
      </c>
      <c r="G16" s="252">
        <v>2</v>
      </c>
      <c r="H16" s="255">
        <v>4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04">
        <f t="shared" si="0"/>
        <v>4</v>
      </c>
      <c r="O16" s="105">
        <f t="shared" si="0"/>
        <v>2</v>
      </c>
      <c r="P16" s="254">
        <f t="shared" si="1"/>
        <v>4</v>
      </c>
      <c r="Q16" s="254">
        <f t="shared" si="1"/>
        <v>2</v>
      </c>
      <c r="R16" s="254">
        <f t="shared" si="1"/>
        <v>4</v>
      </c>
      <c r="S16" s="106">
        <f t="shared" si="2"/>
        <v>0.23068050749711649</v>
      </c>
      <c r="T16" s="106">
        <f t="shared" si="3"/>
        <v>0.56899004267425324</v>
      </c>
    </row>
    <row r="17" spans="1:20" x14ac:dyDescent="0.25">
      <c r="A17" s="421"/>
      <c r="B17" s="250" t="s">
        <v>4</v>
      </c>
      <c r="C17" s="250" t="s">
        <v>15</v>
      </c>
      <c r="D17" s="251">
        <v>0</v>
      </c>
      <c r="E17" s="251">
        <v>0</v>
      </c>
      <c r="F17" s="252">
        <v>1</v>
      </c>
      <c r="G17" s="252">
        <v>0</v>
      </c>
      <c r="H17" s="255">
        <v>1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04">
        <f t="shared" si="0"/>
        <v>1</v>
      </c>
      <c r="O17" s="105">
        <f t="shared" si="0"/>
        <v>0</v>
      </c>
      <c r="P17" s="254">
        <f t="shared" si="1"/>
        <v>1</v>
      </c>
      <c r="Q17" s="254">
        <f t="shared" si="1"/>
        <v>0</v>
      </c>
      <c r="R17" s="254">
        <f t="shared" si="1"/>
        <v>1</v>
      </c>
      <c r="S17" s="106">
        <f t="shared" si="2"/>
        <v>5.7670126874279123E-2</v>
      </c>
      <c r="T17" s="106">
        <f t="shared" si="3"/>
        <v>0.14224751066856331</v>
      </c>
    </row>
    <row r="18" spans="1:20" x14ac:dyDescent="0.25">
      <c r="A18" s="421"/>
      <c r="B18" s="250" t="s">
        <v>4</v>
      </c>
      <c r="C18" s="250" t="s">
        <v>16</v>
      </c>
      <c r="D18" s="251">
        <v>0</v>
      </c>
      <c r="E18" s="251">
        <v>0</v>
      </c>
      <c r="F18" s="252">
        <v>58</v>
      </c>
      <c r="G18" s="252">
        <v>39</v>
      </c>
      <c r="H18" s="255">
        <v>0</v>
      </c>
      <c r="I18" s="258">
        <v>0</v>
      </c>
      <c r="J18" s="258">
        <v>0</v>
      </c>
      <c r="K18" s="115">
        <v>1</v>
      </c>
      <c r="L18" s="115">
        <v>1</v>
      </c>
      <c r="M18" s="115">
        <v>0</v>
      </c>
      <c r="N18" s="104">
        <f t="shared" si="0"/>
        <v>59</v>
      </c>
      <c r="O18" s="105">
        <f t="shared" si="0"/>
        <v>40</v>
      </c>
      <c r="P18" s="254">
        <f t="shared" si="1"/>
        <v>59</v>
      </c>
      <c r="Q18" s="254">
        <f t="shared" si="1"/>
        <v>40</v>
      </c>
      <c r="R18" s="254">
        <f t="shared" si="1"/>
        <v>0</v>
      </c>
      <c r="S18" s="106">
        <f t="shared" si="2"/>
        <v>3.4025374855824686</v>
      </c>
      <c r="T18" s="106">
        <f t="shared" si="3"/>
        <v>8.3926031294452343</v>
      </c>
    </row>
    <row r="19" spans="1:20" ht="12.75" customHeight="1" x14ac:dyDescent="0.25">
      <c r="A19" s="421"/>
      <c r="B19" s="250" t="s">
        <v>4</v>
      </c>
      <c r="C19" s="250" t="s">
        <v>143</v>
      </c>
      <c r="D19" s="251">
        <v>0</v>
      </c>
      <c r="E19" s="251">
        <v>0</v>
      </c>
      <c r="F19" s="252">
        <v>1</v>
      </c>
      <c r="G19" s="252">
        <v>0</v>
      </c>
      <c r="H19" s="253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4">
        <f t="shared" si="0"/>
        <v>1</v>
      </c>
      <c r="O19" s="105">
        <f t="shared" si="0"/>
        <v>0</v>
      </c>
      <c r="P19" s="254">
        <f t="shared" si="1"/>
        <v>1</v>
      </c>
      <c r="Q19" s="254">
        <f t="shared" si="1"/>
        <v>0</v>
      </c>
      <c r="R19" s="254">
        <f t="shared" si="1"/>
        <v>0</v>
      </c>
      <c r="S19" s="106">
        <f t="shared" si="2"/>
        <v>5.7670126874279123E-2</v>
      </c>
      <c r="T19" s="106">
        <f t="shared" si="3"/>
        <v>0.14224751066856331</v>
      </c>
    </row>
    <row r="20" spans="1:20" x14ac:dyDescent="0.25">
      <c r="A20" s="421"/>
      <c r="B20" s="423" t="s">
        <v>38</v>
      </c>
      <c r="C20" s="424"/>
      <c r="D20" s="259">
        <f>SUM(D4:D19)</f>
        <v>904</v>
      </c>
      <c r="E20" s="259">
        <f t="shared" ref="E20:M20" si="4">SUM(E4:E19)</f>
        <v>628</v>
      </c>
      <c r="F20" s="259">
        <f t="shared" si="4"/>
        <v>120</v>
      </c>
      <c r="G20" s="259">
        <f t="shared" si="4"/>
        <v>69</v>
      </c>
      <c r="H20" s="259">
        <f t="shared" si="4"/>
        <v>8</v>
      </c>
      <c r="I20" s="259">
        <f t="shared" si="4"/>
        <v>156</v>
      </c>
      <c r="J20" s="259">
        <f t="shared" si="4"/>
        <v>109</v>
      </c>
      <c r="K20" s="259">
        <f t="shared" si="4"/>
        <v>1</v>
      </c>
      <c r="L20" s="259">
        <f t="shared" si="4"/>
        <v>1</v>
      </c>
      <c r="M20" s="259">
        <f t="shared" si="4"/>
        <v>0</v>
      </c>
      <c r="N20" s="259">
        <f t="shared" si="0"/>
        <v>1181</v>
      </c>
      <c r="O20" s="259">
        <f t="shared" si="0"/>
        <v>807</v>
      </c>
      <c r="P20" s="259">
        <f t="shared" si="1"/>
        <v>121</v>
      </c>
      <c r="Q20" s="259">
        <f t="shared" si="1"/>
        <v>70</v>
      </c>
      <c r="R20" s="259">
        <f t="shared" si="1"/>
        <v>8</v>
      </c>
      <c r="S20" s="260">
        <f t="shared" si="2"/>
        <v>6.9780853517877741</v>
      </c>
      <c r="T20" s="261">
        <f t="shared" si="3"/>
        <v>17.211948790896159</v>
      </c>
    </row>
    <row r="21" spans="1:20" x14ac:dyDescent="0.25">
      <c r="A21" s="421"/>
      <c r="B21" s="250" t="s">
        <v>18</v>
      </c>
      <c r="C21" s="250" t="s">
        <v>138</v>
      </c>
      <c r="D21" s="251">
        <v>0</v>
      </c>
      <c r="E21" s="251">
        <v>0</v>
      </c>
      <c r="F21" s="252">
        <v>1</v>
      </c>
      <c r="G21" s="252">
        <v>0</v>
      </c>
      <c r="H21" s="253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4">
        <f t="shared" si="0"/>
        <v>1</v>
      </c>
      <c r="O21" s="105">
        <f t="shared" si="0"/>
        <v>0</v>
      </c>
      <c r="P21" s="254">
        <f t="shared" si="1"/>
        <v>1</v>
      </c>
      <c r="Q21" s="254">
        <f t="shared" si="1"/>
        <v>0</v>
      </c>
      <c r="R21" s="254">
        <f t="shared" si="1"/>
        <v>0</v>
      </c>
      <c r="S21" s="106">
        <f t="shared" si="2"/>
        <v>5.7670126874279123E-2</v>
      </c>
      <c r="T21" s="106">
        <f t="shared" si="3"/>
        <v>0.14224751066856331</v>
      </c>
    </row>
    <row r="22" spans="1:20" x14ac:dyDescent="0.25">
      <c r="A22" s="421"/>
      <c r="B22" s="250" t="s">
        <v>18</v>
      </c>
      <c r="C22" s="250" t="s">
        <v>139</v>
      </c>
      <c r="D22" s="251">
        <v>0</v>
      </c>
      <c r="E22" s="251">
        <v>0</v>
      </c>
      <c r="F22" s="252">
        <v>3</v>
      </c>
      <c r="G22" s="252">
        <v>1</v>
      </c>
      <c r="H22" s="253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4">
        <f t="shared" si="0"/>
        <v>3</v>
      </c>
      <c r="O22" s="105">
        <f t="shared" si="0"/>
        <v>1</v>
      </c>
      <c r="P22" s="254">
        <f t="shared" si="1"/>
        <v>3</v>
      </c>
      <c r="Q22" s="254">
        <f t="shared" si="1"/>
        <v>1</v>
      </c>
      <c r="R22" s="254">
        <f t="shared" si="1"/>
        <v>0</v>
      </c>
      <c r="S22" s="106">
        <f t="shared" si="2"/>
        <v>0.17301038062283738</v>
      </c>
      <c r="T22" s="106">
        <f t="shared" si="3"/>
        <v>0.42674253200568996</v>
      </c>
    </row>
    <row r="23" spans="1:20" ht="26.25" x14ac:dyDescent="0.25">
      <c r="A23" s="421"/>
      <c r="B23" s="250" t="s">
        <v>18</v>
      </c>
      <c r="C23" s="256" t="s">
        <v>164</v>
      </c>
      <c r="D23" s="251">
        <v>0</v>
      </c>
      <c r="E23" s="251">
        <v>0</v>
      </c>
      <c r="F23" s="252">
        <v>1</v>
      </c>
      <c r="G23" s="252">
        <v>0</v>
      </c>
      <c r="H23" s="253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4">
        <f t="shared" si="0"/>
        <v>1</v>
      </c>
      <c r="O23" s="105">
        <f t="shared" si="0"/>
        <v>0</v>
      </c>
      <c r="P23" s="254">
        <f t="shared" si="1"/>
        <v>1</v>
      </c>
      <c r="Q23" s="254">
        <f t="shared" si="1"/>
        <v>0</v>
      </c>
      <c r="R23" s="254">
        <f t="shared" si="1"/>
        <v>0</v>
      </c>
      <c r="S23" s="106">
        <f t="shared" si="2"/>
        <v>5.7670126874279123E-2</v>
      </c>
      <c r="T23" s="106">
        <f t="shared" si="3"/>
        <v>0.14224751066856331</v>
      </c>
    </row>
    <row r="24" spans="1:20" x14ac:dyDescent="0.25">
      <c r="A24" s="421"/>
      <c r="B24" s="250" t="s">
        <v>18</v>
      </c>
      <c r="C24" s="250" t="s">
        <v>140</v>
      </c>
      <c r="D24" s="251">
        <v>0</v>
      </c>
      <c r="E24" s="251">
        <v>0</v>
      </c>
      <c r="F24" s="252">
        <v>1</v>
      </c>
      <c r="G24" s="252">
        <v>1</v>
      </c>
      <c r="H24" s="253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4">
        <f t="shared" si="0"/>
        <v>1</v>
      </c>
      <c r="O24" s="105">
        <f t="shared" si="0"/>
        <v>1</v>
      </c>
      <c r="P24" s="254">
        <f t="shared" si="1"/>
        <v>1</v>
      </c>
      <c r="Q24" s="254">
        <f t="shared" si="1"/>
        <v>1</v>
      </c>
      <c r="R24" s="254">
        <f t="shared" si="1"/>
        <v>0</v>
      </c>
      <c r="S24" s="106">
        <f t="shared" si="2"/>
        <v>5.7670126874279123E-2</v>
      </c>
      <c r="T24" s="106">
        <f t="shared" si="3"/>
        <v>0.14224751066856331</v>
      </c>
    </row>
    <row r="25" spans="1:20" x14ac:dyDescent="0.25">
      <c r="A25" s="421"/>
      <c r="B25" s="250" t="s">
        <v>18</v>
      </c>
      <c r="C25" s="250" t="s">
        <v>7</v>
      </c>
      <c r="D25" s="251">
        <v>0</v>
      </c>
      <c r="E25" s="251">
        <v>0</v>
      </c>
      <c r="F25" s="252">
        <v>3</v>
      </c>
      <c r="G25" s="252">
        <v>1</v>
      </c>
      <c r="H25" s="253">
        <v>3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4">
        <f t="shared" si="0"/>
        <v>3</v>
      </c>
      <c r="O25" s="105">
        <f t="shared" si="0"/>
        <v>1</v>
      </c>
      <c r="P25" s="254">
        <f t="shared" si="1"/>
        <v>3</v>
      </c>
      <c r="Q25" s="254">
        <f t="shared" si="1"/>
        <v>1</v>
      </c>
      <c r="R25" s="254">
        <f t="shared" si="1"/>
        <v>3</v>
      </c>
      <c r="S25" s="106">
        <f t="shared" si="2"/>
        <v>0.17301038062283738</v>
      </c>
      <c r="T25" s="106">
        <f t="shared" si="3"/>
        <v>0.42674253200568996</v>
      </c>
    </row>
    <row r="26" spans="1:20" x14ac:dyDescent="0.25">
      <c r="A26" s="421"/>
      <c r="B26" s="250" t="s">
        <v>18</v>
      </c>
      <c r="C26" s="250" t="s">
        <v>598</v>
      </c>
      <c r="D26" s="251">
        <v>0</v>
      </c>
      <c r="E26" s="251">
        <v>0</v>
      </c>
      <c r="F26" s="252">
        <v>1</v>
      </c>
      <c r="G26" s="252">
        <v>0</v>
      </c>
      <c r="H26" s="253">
        <v>0</v>
      </c>
      <c r="I26" s="115">
        <v>0</v>
      </c>
      <c r="J26" s="115">
        <v>0</v>
      </c>
      <c r="K26" s="115">
        <v>0</v>
      </c>
      <c r="L26" s="108">
        <v>0</v>
      </c>
      <c r="M26" s="108">
        <v>0</v>
      </c>
      <c r="N26" s="104">
        <f t="shared" si="0"/>
        <v>1</v>
      </c>
      <c r="O26" s="105">
        <f t="shared" si="0"/>
        <v>0</v>
      </c>
      <c r="P26" s="254">
        <f t="shared" si="1"/>
        <v>1</v>
      </c>
      <c r="Q26" s="254">
        <f t="shared" si="1"/>
        <v>0</v>
      </c>
      <c r="R26" s="254">
        <f t="shared" si="1"/>
        <v>0</v>
      </c>
      <c r="S26" s="106">
        <f t="shared" si="2"/>
        <v>5.7670126874279123E-2</v>
      </c>
      <c r="T26" s="106">
        <f t="shared" si="3"/>
        <v>0.14224751066856331</v>
      </c>
    </row>
    <row r="27" spans="1:20" ht="26.25" x14ac:dyDescent="0.25">
      <c r="A27" s="421"/>
      <c r="B27" s="250" t="s">
        <v>18</v>
      </c>
      <c r="C27" s="256" t="s">
        <v>6</v>
      </c>
      <c r="D27" s="251">
        <v>0</v>
      </c>
      <c r="E27" s="251">
        <v>0</v>
      </c>
      <c r="F27" s="252">
        <v>11</v>
      </c>
      <c r="G27" s="252">
        <v>6</v>
      </c>
      <c r="H27" s="253">
        <v>0</v>
      </c>
      <c r="I27" s="115">
        <v>0</v>
      </c>
      <c r="J27" s="115">
        <v>0</v>
      </c>
      <c r="K27" s="115">
        <v>0</v>
      </c>
      <c r="L27" s="108">
        <v>0</v>
      </c>
      <c r="M27" s="108">
        <v>0</v>
      </c>
      <c r="N27" s="104">
        <f t="shared" si="0"/>
        <v>11</v>
      </c>
      <c r="O27" s="105">
        <f t="shared" si="0"/>
        <v>6</v>
      </c>
      <c r="P27" s="254">
        <f t="shared" si="1"/>
        <v>11</v>
      </c>
      <c r="Q27" s="254">
        <f t="shared" si="1"/>
        <v>6</v>
      </c>
      <c r="R27" s="254">
        <f t="shared" si="1"/>
        <v>0</v>
      </c>
      <c r="S27" s="106">
        <f t="shared" si="2"/>
        <v>0.63437139561707034</v>
      </c>
      <c r="T27" s="106">
        <f t="shared" si="3"/>
        <v>1.5647226173541962</v>
      </c>
    </row>
    <row r="28" spans="1:20" ht="26.25" x14ac:dyDescent="0.25">
      <c r="A28" s="421"/>
      <c r="B28" s="250" t="s">
        <v>18</v>
      </c>
      <c r="C28" s="256" t="s">
        <v>150</v>
      </c>
      <c r="D28" s="251">
        <v>0</v>
      </c>
      <c r="E28" s="251">
        <v>0</v>
      </c>
      <c r="F28" s="257">
        <v>3</v>
      </c>
      <c r="G28" s="257">
        <v>0</v>
      </c>
      <c r="H28" s="253">
        <v>0</v>
      </c>
      <c r="I28" s="115">
        <v>0</v>
      </c>
      <c r="J28" s="115">
        <v>0</v>
      </c>
      <c r="K28" s="115">
        <v>0</v>
      </c>
      <c r="L28" s="108">
        <v>0</v>
      </c>
      <c r="M28" s="108">
        <v>0</v>
      </c>
      <c r="N28" s="104">
        <f t="shared" si="0"/>
        <v>3</v>
      </c>
      <c r="O28" s="105">
        <f t="shared" si="0"/>
        <v>0</v>
      </c>
      <c r="P28" s="254">
        <f t="shared" si="1"/>
        <v>3</v>
      </c>
      <c r="Q28" s="254">
        <f t="shared" si="1"/>
        <v>0</v>
      </c>
      <c r="R28" s="254">
        <f t="shared" si="1"/>
        <v>0</v>
      </c>
      <c r="S28" s="106">
        <f t="shared" si="2"/>
        <v>0.17301038062283738</v>
      </c>
      <c r="T28" s="106">
        <f t="shared" si="3"/>
        <v>0.42674253200568996</v>
      </c>
    </row>
    <row r="29" spans="1:20" x14ac:dyDescent="0.25">
      <c r="A29" s="421"/>
      <c r="B29" s="250" t="s">
        <v>18</v>
      </c>
      <c r="C29" s="250" t="s">
        <v>12</v>
      </c>
      <c r="D29" s="251">
        <v>0</v>
      </c>
      <c r="E29" s="251">
        <v>0</v>
      </c>
      <c r="F29" s="252">
        <v>1</v>
      </c>
      <c r="G29" s="252">
        <v>0</v>
      </c>
      <c r="H29" s="253">
        <v>0</v>
      </c>
      <c r="I29" s="115">
        <v>0</v>
      </c>
      <c r="J29" s="115">
        <v>0</v>
      </c>
      <c r="K29" s="115">
        <v>0</v>
      </c>
      <c r="L29" s="108">
        <v>0</v>
      </c>
      <c r="M29" s="108">
        <v>0</v>
      </c>
      <c r="N29" s="104">
        <f t="shared" si="0"/>
        <v>1</v>
      </c>
      <c r="O29" s="105">
        <f t="shared" si="0"/>
        <v>0</v>
      </c>
      <c r="P29" s="254">
        <f t="shared" si="1"/>
        <v>1</v>
      </c>
      <c r="Q29" s="254">
        <f t="shared" si="1"/>
        <v>0</v>
      </c>
      <c r="R29" s="254">
        <f t="shared" si="1"/>
        <v>0</v>
      </c>
      <c r="S29" s="106">
        <f t="shared" si="2"/>
        <v>5.7670126874279123E-2</v>
      </c>
      <c r="T29" s="106">
        <f t="shared" si="3"/>
        <v>0.14224751066856331</v>
      </c>
    </row>
    <row r="30" spans="1:20" x14ac:dyDescent="0.25">
      <c r="A30" s="421"/>
      <c r="B30" s="250" t="s">
        <v>18</v>
      </c>
      <c r="C30" s="250" t="s">
        <v>17</v>
      </c>
      <c r="D30" s="252">
        <v>377</v>
      </c>
      <c r="E30" s="252">
        <v>291</v>
      </c>
      <c r="F30" s="252">
        <v>0</v>
      </c>
      <c r="G30" s="252">
        <v>0</v>
      </c>
      <c r="H30" s="253">
        <v>0</v>
      </c>
      <c r="I30" s="115">
        <v>104</v>
      </c>
      <c r="J30" s="115">
        <v>72</v>
      </c>
      <c r="K30" s="115">
        <v>0</v>
      </c>
      <c r="L30" s="108">
        <v>0</v>
      </c>
      <c r="M30" s="108">
        <v>0</v>
      </c>
      <c r="N30" s="104">
        <f t="shared" si="0"/>
        <v>481</v>
      </c>
      <c r="O30" s="105">
        <f t="shared" si="0"/>
        <v>363</v>
      </c>
      <c r="P30" s="254">
        <f t="shared" si="1"/>
        <v>0</v>
      </c>
      <c r="Q30" s="254">
        <f t="shared" si="1"/>
        <v>0</v>
      </c>
      <c r="R30" s="254">
        <f t="shared" si="1"/>
        <v>0</v>
      </c>
      <c r="S30" s="106">
        <f t="shared" si="2"/>
        <v>0</v>
      </c>
      <c r="T30" s="106">
        <f t="shared" si="3"/>
        <v>0</v>
      </c>
    </row>
    <row r="31" spans="1:20" x14ac:dyDescent="0.25">
      <c r="A31" s="421"/>
      <c r="B31" s="250" t="s">
        <v>18</v>
      </c>
      <c r="C31" s="250" t="s">
        <v>13</v>
      </c>
      <c r="D31" s="251">
        <v>0</v>
      </c>
      <c r="E31" s="251">
        <v>0</v>
      </c>
      <c r="F31" s="252">
        <v>1</v>
      </c>
      <c r="G31" s="252">
        <v>1</v>
      </c>
      <c r="H31" s="253">
        <v>0</v>
      </c>
      <c r="I31" s="115">
        <v>0</v>
      </c>
      <c r="J31" s="115">
        <v>0</v>
      </c>
      <c r="K31" s="115">
        <v>0</v>
      </c>
      <c r="L31" s="108">
        <v>0</v>
      </c>
      <c r="M31" s="108">
        <v>0</v>
      </c>
      <c r="N31" s="104">
        <f t="shared" si="0"/>
        <v>1</v>
      </c>
      <c r="O31" s="105">
        <f t="shared" si="0"/>
        <v>1</v>
      </c>
      <c r="P31" s="254">
        <f t="shared" si="1"/>
        <v>1</v>
      </c>
      <c r="Q31" s="254">
        <f t="shared" si="1"/>
        <v>1</v>
      </c>
      <c r="R31" s="254">
        <f t="shared" si="1"/>
        <v>0</v>
      </c>
      <c r="S31" s="106">
        <f t="shared" si="2"/>
        <v>5.7670126874279123E-2</v>
      </c>
      <c r="T31" s="106">
        <f t="shared" si="3"/>
        <v>0.14224751066856331</v>
      </c>
    </row>
    <row r="32" spans="1:20" x14ac:dyDescent="0.25">
      <c r="A32" s="421"/>
      <c r="B32" s="250" t="s">
        <v>18</v>
      </c>
      <c r="C32" s="250" t="s">
        <v>14</v>
      </c>
      <c r="D32" s="251">
        <v>0</v>
      </c>
      <c r="E32" s="251">
        <v>0</v>
      </c>
      <c r="F32" s="252">
        <v>3</v>
      </c>
      <c r="G32" s="252">
        <v>2</v>
      </c>
      <c r="H32" s="253">
        <v>3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4">
        <f t="shared" si="0"/>
        <v>3</v>
      </c>
      <c r="O32" s="105">
        <f t="shared" si="0"/>
        <v>2</v>
      </c>
      <c r="P32" s="254">
        <f t="shared" si="1"/>
        <v>3</v>
      </c>
      <c r="Q32" s="254">
        <f t="shared" si="1"/>
        <v>2</v>
      </c>
      <c r="R32" s="254">
        <f t="shared" si="1"/>
        <v>3</v>
      </c>
      <c r="S32" s="106">
        <f t="shared" si="2"/>
        <v>0.17301038062283738</v>
      </c>
      <c r="T32" s="106">
        <f t="shared" si="3"/>
        <v>0.42674253200568996</v>
      </c>
    </row>
    <row r="33" spans="1:20" x14ac:dyDescent="0.25">
      <c r="A33" s="421"/>
      <c r="B33" s="250" t="s">
        <v>18</v>
      </c>
      <c r="C33" s="250" t="s">
        <v>15</v>
      </c>
      <c r="D33" s="251">
        <v>0</v>
      </c>
      <c r="E33" s="251">
        <v>0</v>
      </c>
      <c r="F33" s="252">
        <v>8</v>
      </c>
      <c r="G33" s="252">
        <v>0</v>
      </c>
      <c r="H33" s="253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4">
        <f t="shared" si="0"/>
        <v>8</v>
      </c>
      <c r="O33" s="105">
        <f t="shared" si="0"/>
        <v>0</v>
      </c>
      <c r="P33" s="254">
        <f t="shared" si="1"/>
        <v>8</v>
      </c>
      <c r="Q33" s="254">
        <f t="shared" si="1"/>
        <v>0</v>
      </c>
      <c r="R33" s="254">
        <f t="shared" si="1"/>
        <v>0</v>
      </c>
      <c r="S33" s="106">
        <f t="shared" si="2"/>
        <v>0.46136101499423299</v>
      </c>
      <c r="T33" s="106">
        <f t="shared" si="3"/>
        <v>1.1379800853485065</v>
      </c>
    </row>
    <row r="34" spans="1:20" x14ac:dyDescent="0.25">
      <c r="A34" s="421"/>
      <c r="B34" s="250" t="s">
        <v>18</v>
      </c>
      <c r="C34" s="250" t="s">
        <v>16</v>
      </c>
      <c r="D34" s="251">
        <v>0</v>
      </c>
      <c r="E34" s="251">
        <v>0</v>
      </c>
      <c r="F34" s="252">
        <v>10</v>
      </c>
      <c r="G34" s="252">
        <v>7</v>
      </c>
      <c r="H34" s="253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4">
        <f t="shared" si="0"/>
        <v>10</v>
      </c>
      <c r="O34" s="105">
        <f t="shared" si="0"/>
        <v>7</v>
      </c>
      <c r="P34" s="254">
        <f t="shared" si="1"/>
        <v>10</v>
      </c>
      <c r="Q34" s="254">
        <f t="shared" si="1"/>
        <v>7</v>
      </c>
      <c r="R34" s="254">
        <f t="shared" si="1"/>
        <v>0</v>
      </c>
      <c r="S34" s="106">
        <f t="shared" si="2"/>
        <v>0.57670126874279126</v>
      </c>
      <c r="T34" s="106">
        <f t="shared" si="3"/>
        <v>1.4224751066856329</v>
      </c>
    </row>
    <row r="35" spans="1:20" ht="15" customHeight="1" x14ac:dyDescent="0.25">
      <c r="A35" s="421"/>
      <c r="B35" s="414" t="s">
        <v>39</v>
      </c>
      <c r="C35" s="415"/>
      <c r="D35" s="109">
        <f>SUM(D21:D34)</f>
        <v>377</v>
      </c>
      <c r="E35" s="109">
        <f>SUM(E21:E34)</f>
        <v>291</v>
      </c>
      <c r="F35" s="109">
        <f t="shared" ref="F35:M35" si="5">SUM(F21:F34)</f>
        <v>47</v>
      </c>
      <c r="G35" s="109">
        <f t="shared" si="5"/>
        <v>19</v>
      </c>
      <c r="H35" s="109">
        <f t="shared" si="5"/>
        <v>6</v>
      </c>
      <c r="I35" s="109">
        <f t="shared" si="5"/>
        <v>104</v>
      </c>
      <c r="J35" s="109">
        <f t="shared" si="5"/>
        <v>72</v>
      </c>
      <c r="K35" s="109">
        <f t="shared" si="5"/>
        <v>0</v>
      </c>
      <c r="L35" s="109">
        <f t="shared" si="5"/>
        <v>0</v>
      </c>
      <c r="M35" s="109">
        <f t="shared" si="5"/>
        <v>0</v>
      </c>
      <c r="N35" s="109">
        <f t="shared" si="0"/>
        <v>528</v>
      </c>
      <c r="O35" s="109">
        <f t="shared" si="0"/>
        <v>382</v>
      </c>
      <c r="P35" s="109">
        <f t="shared" si="1"/>
        <v>47</v>
      </c>
      <c r="Q35" s="109">
        <f t="shared" si="1"/>
        <v>19</v>
      </c>
      <c r="R35" s="109">
        <f t="shared" si="1"/>
        <v>6</v>
      </c>
      <c r="S35" s="110">
        <f t="shared" si="2"/>
        <v>2.7104959630911187</v>
      </c>
      <c r="T35" s="111">
        <f t="shared" si="3"/>
        <v>6.6856330014224756</v>
      </c>
    </row>
    <row r="36" spans="1:20" x14ac:dyDescent="0.25">
      <c r="A36" s="421"/>
      <c r="B36" s="250" t="s">
        <v>20</v>
      </c>
      <c r="C36" s="250" t="s">
        <v>139</v>
      </c>
      <c r="D36" s="251">
        <v>0</v>
      </c>
      <c r="E36" s="251">
        <v>0</v>
      </c>
      <c r="F36" s="262">
        <v>0</v>
      </c>
      <c r="G36" s="262">
        <v>0</v>
      </c>
      <c r="H36" s="253">
        <v>0</v>
      </c>
      <c r="I36" s="114">
        <v>0</v>
      </c>
      <c r="J36" s="114">
        <v>0</v>
      </c>
      <c r="K36" s="114">
        <v>1</v>
      </c>
      <c r="L36" s="114">
        <v>0</v>
      </c>
      <c r="M36" s="114">
        <v>0</v>
      </c>
      <c r="N36" s="104">
        <f t="shared" si="0"/>
        <v>1</v>
      </c>
      <c r="O36" s="105">
        <f t="shared" si="0"/>
        <v>0</v>
      </c>
      <c r="P36" s="254">
        <f t="shared" si="1"/>
        <v>1</v>
      </c>
      <c r="Q36" s="254">
        <f t="shared" si="1"/>
        <v>0</v>
      </c>
      <c r="R36" s="254">
        <f t="shared" si="1"/>
        <v>0</v>
      </c>
      <c r="S36" s="106">
        <f t="shared" si="2"/>
        <v>5.7670126874279123E-2</v>
      </c>
      <c r="T36" s="106">
        <f t="shared" si="3"/>
        <v>0.14224751066856331</v>
      </c>
    </row>
    <row r="37" spans="1:20" x14ac:dyDescent="0.25">
      <c r="A37" s="421"/>
      <c r="B37" s="250" t="s">
        <v>20</v>
      </c>
      <c r="C37" s="250" t="s">
        <v>8</v>
      </c>
      <c r="D37" s="252">
        <v>0</v>
      </c>
      <c r="E37" s="252">
        <v>0</v>
      </c>
      <c r="F37" s="262">
        <v>0</v>
      </c>
      <c r="G37" s="262">
        <v>0</v>
      </c>
      <c r="H37" s="253">
        <v>0</v>
      </c>
      <c r="I37" s="115">
        <v>0</v>
      </c>
      <c r="J37" s="115">
        <v>0</v>
      </c>
      <c r="K37" s="108">
        <v>2</v>
      </c>
      <c r="L37" s="108">
        <v>0</v>
      </c>
      <c r="M37" s="108">
        <v>0</v>
      </c>
      <c r="N37" s="104">
        <f t="shared" si="0"/>
        <v>2</v>
      </c>
      <c r="O37" s="105">
        <f t="shared" si="0"/>
        <v>0</v>
      </c>
      <c r="P37" s="254">
        <f t="shared" si="1"/>
        <v>2</v>
      </c>
      <c r="Q37" s="254">
        <f t="shared" si="1"/>
        <v>0</v>
      </c>
      <c r="R37" s="254">
        <f t="shared" si="1"/>
        <v>0</v>
      </c>
      <c r="S37" s="106">
        <f t="shared" si="2"/>
        <v>0.11534025374855825</v>
      </c>
      <c r="T37" s="106">
        <f t="shared" si="3"/>
        <v>0.28449502133712662</v>
      </c>
    </row>
    <row r="38" spans="1:20" ht="26.25" x14ac:dyDescent="0.25">
      <c r="A38" s="421"/>
      <c r="B38" s="250" t="s">
        <v>20</v>
      </c>
      <c r="C38" s="256" t="s">
        <v>150</v>
      </c>
      <c r="D38" s="252">
        <v>0</v>
      </c>
      <c r="E38" s="253">
        <v>0</v>
      </c>
      <c r="F38" s="108">
        <v>0</v>
      </c>
      <c r="G38" s="108">
        <v>0</v>
      </c>
      <c r="H38" s="263">
        <v>0</v>
      </c>
      <c r="I38" s="115">
        <v>0</v>
      </c>
      <c r="J38" s="115">
        <v>0</v>
      </c>
      <c r="K38" s="115">
        <v>1</v>
      </c>
      <c r="L38" s="115">
        <v>0</v>
      </c>
      <c r="M38" s="115">
        <v>0</v>
      </c>
      <c r="N38" s="107">
        <f t="shared" si="0"/>
        <v>1</v>
      </c>
      <c r="O38" s="105">
        <f t="shared" si="0"/>
        <v>0</v>
      </c>
      <c r="P38" s="254">
        <f t="shared" si="1"/>
        <v>1</v>
      </c>
      <c r="Q38" s="254">
        <f t="shared" si="1"/>
        <v>0</v>
      </c>
      <c r="R38" s="254">
        <f t="shared" si="1"/>
        <v>0</v>
      </c>
      <c r="S38" s="106">
        <f t="shared" si="2"/>
        <v>5.7670126874279123E-2</v>
      </c>
      <c r="T38" s="106">
        <f t="shared" si="3"/>
        <v>0.14224751066856331</v>
      </c>
    </row>
    <row r="39" spans="1:20" x14ac:dyDescent="0.25">
      <c r="A39" s="421"/>
      <c r="B39" s="250" t="s">
        <v>20</v>
      </c>
      <c r="C39" s="250" t="s">
        <v>17</v>
      </c>
      <c r="D39" s="252">
        <v>14</v>
      </c>
      <c r="E39" s="253">
        <v>11</v>
      </c>
      <c r="F39" s="108">
        <v>0</v>
      </c>
      <c r="G39" s="108">
        <v>0</v>
      </c>
      <c r="H39" s="263">
        <v>0</v>
      </c>
      <c r="I39" s="115">
        <v>6</v>
      </c>
      <c r="J39" s="115">
        <v>1</v>
      </c>
      <c r="K39" s="115">
        <v>0</v>
      </c>
      <c r="L39" s="115">
        <v>0</v>
      </c>
      <c r="M39" s="115">
        <v>0</v>
      </c>
      <c r="N39" s="107">
        <f t="shared" si="0"/>
        <v>20</v>
      </c>
      <c r="O39" s="105">
        <f t="shared" si="0"/>
        <v>12</v>
      </c>
      <c r="P39" s="254">
        <f t="shared" si="1"/>
        <v>0</v>
      </c>
      <c r="Q39" s="254">
        <f t="shared" si="1"/>
        <v>0</v>
      </c>
      <c r="R39" s="254">
        <f t="shared" si="1"/>
        <v>0</v>
      </c>
      <c r="S39" s="106">
        <f t="shared" si="2"/>
        <v>0</v>
      </c>
      <c r="T39" s="106">
        <f t="shared" si="3"/>
        <v>0</v>
      </c>
    </row>
    <row r="40" spans="1:20" x14ac:dyDescent="0.25">
      <c r="A40" s="421"/>
      <c r="B40" s="250" t="s">
        <v>20</v>
      </c>
      <c r="C40" s="264" t="s">
        <v>16</v>
      </c>
      <c r="D40" s="265">
        <v>0</v>
      </c>
      <c r="E40" s="266">
        <v>0</v>
      </c>
      <c r="F40" s="267">
        <v>1</v>
      </c>
      <c r="G40" s="267">
        <v>0</v>
      </c>
      <c r="H40" s="268">
        <v>0</v>
      </c>
      <c r="I40" s="269">
        <v>0</v>
      </c>
      <c r="J40" s="269">
        <v>0</v>
      </c>
      <c r="K40" s="269">
        <v>0</v>
      </c>
      <c r="L40" s="269">
        <v>0</v>
      </c>
      <c r="M40" s="269">
        <v>0</v>
      </c>
      <c r="N40" s="270">
        <f t="shared" si="0"/>
        <v>1</v>
      </c>
      <c r="O40" s="271">
        <f t="shared" si="0"/>
        <v>0</v>
      </c>
      <c r="P40" s="272">
        <f t="shared" si="1"/>
        <v>1</v>
      </c>
      <c r="Q40" s="272">
        <f t="shared" si="1"/>
        <v>0</v>
      </c>
      <c r="R40" s="272">
        <f t="shared" si="1"/>
        <v>0</v>
      </c>
      <c r="S40" s="106">
        <f t="shared" si="2"/>
        <v>5.7670126874279123E-2</v>
      </c>
      <c r="T40" s="106">
        <f t="shared" si="3"/>
        <v>0.14224751066856331</v>
      </c>
    </row>
    <row r="41" spans="1:20" x14ac:dyDescent="0.25">
      <c r="A41" s="421"/>
      <c r="B41" s="414" t="s">
        <v>40</v>
      </c>
      <c r="C41" s="415"/>
      <c r="D41" s="109">
        <f>SUM(D36:D40)</f>
        <v>14</v>
      </c>
      <c r="E41" s="109">
        <f t="shared" ref="E41:R41" si="6">SUM(E36:E40)</f>
        <v>11</v>
      </c>
      <c r="F41" s="109">
        <f t="shared" si="6"/>
        <v>1</v>
      </c>
      <c r="G41" s="109">
        <f t="shared" si="6"/>
        <v>0</v>
      </c>
      <c r="H41" s="109">
        <f t="shared" si="6"/>
        <v>0</v>
      </c>
      <c r="I41" s="109">
        <f t="shared" si="6"/>
        <v>6</v>
      </c>
      <c r="J41" s="109">
        <f t="shared" si="6"/>
        <v>1</v>
      </c>
      <c r="K41" s="109">
        <f t="shared" si="6"/>
        <v>4</v>
      </c>
      <c r="L41" s="109">
        <f t="shared" si="6"/>
        <v>0</v>
      </c>
      <c r="M41" s="109">
        <f t="shared" si="6"/>
        <v>0</v>
      </c>
      <c r="N41" s="109">
        <f t="shared" si="6"/>
        <v>25</v>
      </c>
      <c r="O41" s="109">
        <f t="shared" si="6"/>
        <v>12</v>
      </c>
      <c r="P41" s="109">
        <f t="shared" si="6"/>
        <v>5</v>
      </c>
      <c r="Q41" s="109">
        <f t="shared" si="6"/>
        <v>0</v>
      </c>
      <c r="R41" s="109">
        <f t="shared" si="6"/>
        <v>0</v>
      </c>
      <c r="S41" s="110">
        <f t="shared" si="2"/>
        <v>0.28835063437139563</v>
      </c>
      <c r="T41" s="110">
        <f t="shared" si="3"/>
        <v>0.71123755334281646</v>
      </c>
    </row>
    <row r="42" spans="1:20" x14ac:dyDescent="0.25">
      <c r="A42" s="422"/>
      <c r="B42" s="419" t="s">
        <v>41</v>
      </c>
      <c r="C42" s="419"/>
      <c r="D42" s="112">
        <f>D20+D35+D41</f>
        <v>1295</v>
      </c>
      <c r="E42" s="112">
        <f t="shared" ref="E42:R42" si="7">E20+E35+E41</f>
        <v>930</v>
      </c>
      <c r="F42" s="112">
        <f t="shared" si="7"/>
        <v>168</v>
      </c>
      <c r="G42" s="112">
        <f t="shared" si="7"/>
        <v>88</v>
      </c>
      <c r="H42" s="112">
        <f t="shared" si="7"/>
        <v>14</v>
      </c>
      <c r="I42" s="112">
        <f t="shared" si="7"/>
        <v>266</v>
      </c>
      <c r="J42" s="112">
        <f t="shared" si="7"/>
        <v>182</v>
      </c>
      <c r="K42" s="112">
        <f t="shared" si="7"/>
        <v>5</v>
      </c>
      <c r="L42" s="112">
        <f t="shared" si="7"/>
        <v>1</v>
      </c>
      <c r="M42" s="112">
        <f t="shared" si="7"/>
        <v>0</v>
      </c>
      <c r="N42" s="112">
        <f t="shared" si="7"/>
        <v>1734</v>
      </c>
      <c r="O42" s="112">
        <f t="shared" si="7"/>
        <v>1201</v>
      </c>
      <c r="P42" s="112">
        <f t="shared" si="7"/>
        <v>173</v>
      </c>
      <c r="Q42" s="112">
        <f t="shared" si="7"/>
        <v>89</v>
      </c>
      <c r="R42" s="273">
        <f t="shared" si="7"/>
        <v>14</v>
      </c>
      <c r="S42" s="113">
        <f t="shared" si="2"/>
        <v>9.9769319492502877</v>
      </c>
      <c r="T42" s="113">
        <f t="shared" si="3"/>
        <v>24.608819345661452</v>
      </c>
    </row>
    <row r="43" spans="1:20" x14ac:dyDescent="0.25">
      <c r="A43" s="416" t="s">
        <v>42</v>
      </c>
      <c r="B43" s="250" t="s">
        <v>4</v>
      </c>
      <c r="C43" s="250" t="s">
        <v>195</v>
      </c>
      <c r="D43" s="251">
        <v>0</v>
      </c>
      <c r="E43" s="251">
        <v>0</v>
      </c>
      <c r="F43" s="252">
        <v>1</v>
      </c>
      <c r="G43" s="252">
        <v>0</v>
      </c>
      <c r="H43" s="25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4">
        <f t="shared" ref="N43:O58" si="8">D43+F43+I43+K43</f>
        <v>1</v>
      </c>
      <c r="O43" s="105">
        <f t="shared" si="8"/>
        <v>0</v>
      </c>
      <c r="P43" s="254">
        <f t="shared" ref="P43:R58" si="9">F43+K43</f>
        <v>1</v>
      </c>
      <c r="Q43" s="254">
        <f t="shared" si="9"/>
        <v>0</v>
      </c>
      <c r="R43" s="254">
        <f t="shared" si="9"/>
        <v>0</v>
      </c>
      <c r="S43" s="106">
        <f>P43/$N$64*100</f>
        <v>6.5659881812212731E-2</v>
      </c>
      <c r="T43" s="106">
        <f t="shared" si="3"/>
        <v>0.14224751066856331</v>
      </c>
    </row>
    <row r="44" spans="1:20" x14ac:dyDescent="0.25">
      <c r="A44" s="417"/>
      <c r="B44" s="250" t="s">
        <v>4</v>
      </c>
      <c r="C44" s="250" t="s">
        <v>140</v>
      </c>
      <c r="D44" s="251">
        <v>0</v>
      </c>
      <c r="E44" s="251">
        <v>0</v>
      </c>
      <c r="F44" s="252">
        <v>3</v>
      </c>
      <c r="G44" s="252">
        <v>1</v>
      </c>
      <c r="H44" s="25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4">
        <f t="shared" si="8"/>
        <v>3</v>
      </c>
      <c r="O44" s="105">
        <f t="shared" si="8"/>
        <v>1</v>
      </c>
      <c r="P44" s="254">
        <f t="shared" si="9"/>
        <v>3</v>
      </c>
      <c r="Q44" s="254">
        <f t="shared" si="9"/>
        <v>1</v>
      </c>
      <c r="R44" s="254">
        <f t="shared" si="9"/>
        <v>0</v>
      </c>
      <c r="S44" s="106">
        <f>P44/$N$64*100</f>
        <v>0.19697964543663821</v>
      </c>
      <c r="T44" s="106">
        <f t="shared" si="3"/>
        <v>0.42674253200568996</v>
      </c>
    </row>
    <row r="45" spans="1:20" x14ac:dyDescent="0.25">
      <c r="A45" s="417"/>
      <c r="B45" s="250" t="s">
        <v>4</v>
      </c>
      <c r="C45" s="250" t="s">
        <v>8</v>
      </c>
      <c r="D45" s="251">
        <v>0</v>
      </c>
      <c r="E45" s="251">
        <v>0</v>
      </c>
      <c r="F45" s="252">
        <v>1</v>
      </c>
      <c r="G45" s="252">
        <v>1</v>
      </c>
      <c r="H45" s="25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4">
        <f t="shared" si="8"/>
        <v>1</v>
      </c>
      <c r="O45" s="105">
        <f t="shared" si="8"/>
        <v>1</v>
      </c>
      <c r="P45" s="254">
        <f t="shared" si="9"/>
        <v>1</v>
      </c>
      <c r="Q45" s="254">
        <f t="shared" si="9"/>
        <v>1</v>
      </c>
      <c r="R45" s="254">
        <f t="shared" si="9"/>
        <v>0</v>
      </c>
      <c r="S45" s="106">
        <f t="shared" ref="S45:S64" si="10">P45/$N$64*100</f>
        <v>6.5659881812212731E-2</v>
      </c>
      <c r="T45" s="106">
        <f t="shared" si="3"/>
        <v>0.14224751066856331</v>
      </c>
    </row>
    <row r="46" spans="1:20" x14ac:dyDescent="0.25">
      <c r="A46" s="417"/>
      <c r="B46" s="250" t="s">
        <v>4</v>
      </c>
      <c r="C46" s="250" t="s">
        <v>7</v>
      </c>
      <c r="D46" s="251">
        <v>0</v>
      </c>
      <c r="E46" s="251">
        <v>0</v>
      </c>
      <c r="F46" s="252">
        <v>1</v>
      </c>
      <c r="G46" s="252">
        <v>1</v>
      </c>
      <c r="H46" s="253">
        <v>1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4">
        <f t="shared" si="8"/>
        <v>1</v>
      </c>
      <c r="O46" s="105">
        <f t="shared" si="8"/>
        <v>1</v>
      </c>
      <c r="P46" s="254">
        <f t="shared" si="9"/>
        <v>1</v>
      </c>
      <c r="Q46" s="254">
        <f t="shared" si="9"/>
        <v>1</v>
      </c>
      <c r="R46" s="254">
        <f t="shared" si="9"/>
        <v>1</v>
      </c>
      <c r="S46" s="106">
        <f t="shared" si="10"/>
        <v>6.5659881812212731E-2</v>
      </c>
      <c r="T46" s="106">
        <f t="shared" si="3"/>
        <v>0.14224751066856331</v>
      </c>
    </row>
    <row r="47" spans="1:20" x14ac:dyDescent="0.25">
      <c r="A47" s="417"/>
      <c r="B47" s="250" t="s">
        <v>4</v>
      </c>
      <c r="C47" s="250" t="s">
        <v>19</v>
      </c>
      <c r="D47" s="251">
        <v>0</v>
      </c>
      <c r="E47" s="251">
        <v>0</v>
      </c>
      <c r="F47" s="257">
        <v>20</v>
      </c>
      <c r="G47" s="257">
        <v>10</v>
      </c>
      <c r="H47" s="25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4">
        <f t="shared" si="8"/>
        <v>20</v>
      </c>
      <c r="O47" s="105">
        <f t="shared" si="8"/>
        <v>10</v>
      </c>
      <c r="P47" s="254">
        <f t="shared" si="9"/>
        <v>20</v>
      </c>
      <c r="Q47" s="254">
        <f t="shared" si="9"/>
        <v>10</v>
      </c>
      <c r="R47" s="254">
        <f t="shared" si="9"/>
        <v>0</v>
      </c>
      <c r="S47" s="106">
        <f t="shared" si="10"/>
        <v>1.3131976362442548</v>
      </c>
      <c r="T47" s="106">
        <f t="shared" si="3"/>
        <v>2.8449502133712659</v>
      </c>
    </row>
    <row r="48" spans="1:20" x14ac:dyDescent="0.25">
      <c r="A48" s="417"/>
      <c r="B48" s="250" t="s">
        <v>4</v>
      </c>
      <c r="C48" s="250" t="s">
        <v>12</v>
      </c>
      <c r="D48" s="251">
        <v>0</v>
      </c>
      <c r="E48" s="251">
        <v>0</v>
      </c>
      <c r="F48" s="252">
        <v>44</v>
      </c>
      <c r="G48" s="252">
        <v>25</v>
      </c>
      <c r="H48" s="25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4">
        <f t="shared" si="8"/>
        <v>44</v>
      </c>
      <c r="O48" s="105">
        <f t="shared" si="8"/>
        <v>25</v>
      </c>
      <c r="P48" s="254">
        <f t="shared" si="9"/>
        <v>44</v>
      </c>
      <c r="Q48" s="254">
        <f t="shared" si="9"/>
        <v>25</v>
      </c>
      <c r="R48" s="254">
        <f t="shared" si="9"/>
        <v>0</v>
      </c>
      <c r="S48" s="106">
        <f t="shared" si="10"/>
        <v>2.8890347997373604</v>
      </c>
      <c r="T48" s="106">
        <f t="shared" si="3"/>
        <v>6.2588904694167846</v>
      </c>
    </row>
    <row r="49" spans="1:20" x14ac:dyDescent="0.25">
      <c r="A49" s="417"/>
      <c r="B49" s="250" t="s">
        <v>4</v>
      </c>
      <c r="C49" s="250" t="s">
        <v>17</v>
      </c>
      <c r="D49" s="252">
        <v>828</v>
      </c>
      <c r="E49" s="252">
        <v>464</v>
      </c>
      <c r="F49" s="252">
        <v>0</v>
      </c>
      <c r="G49" s="252">
        <v>0</v>
      </c>
      <c r="H49" s="253">
        <v>0</v>
      </c>
      <c r="I49" s="115">
        <v>126</v>
      </c>
      <c r="J49" s="115">
        <v>50</v>
      </c>
      <c r="K49" s="103">
        <v>0</v>
      </c>
      <c r="L49" s="103">
        <v>0</v>
      </c>
      <c r="M49" s="274">
        <v>0</v>
      </c>
      <c r="N49" s="104">
        <f t="shared" si="8"/>
        <v>954</v>
      </c>
      <c r="O49" s="105">
        <f t="shared" si="8"/>
        <v>514</v>
      </c>
      <c r="P49" s="254">
        <f t="shared" si="9"/>
        <v>0</v>
      </c>
      <c r="Q49" s="254">
        <f t="shared" si="9"/>
        <v>0</v>
      </c>
      <c r="R49" s="254">
        <f t="shared" si="9"/>
        <v>0</v>
      </c>
      <c r="S49" s="106">
        <f t="shared" si="10"/>
        <v>0</v>
      </c>
      <c r="T49" s="106">
        <f t="shared" si="3"/>
        <v>0</v>
      </c>
    </row>
    <row r="50" spans="1:20" x14ac:dyDescent="0.25">
      <c r="A50" s="417"/>
      <c r="B50" s="250" t="s">
        <v>4</v>
      </c>
      <c r="C50" s="250" t="s">
        <v>13</v>
      </c>
      <c r="D50" s="251">
        <v>0</v>
      </c>
      <c r="E50" s="251">
        <v>0</v>
      </c>
      <c r="F50" s="252">
        <v>1</v>
      </c>
      <c r="G50" s="252">
        <v>0</v>
      </c>
      <c r="H50" s="25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4">
        <f t="shared" si="8"/>
        <v>1</v>
      </c>
      <c r="O50" s="105">
        <f t="shared" si="8"/>
        <v>0</v>
      </c>
      <c r="P50" s="254">
        <f t="shared" si="9"/>
        <v>1</v>
      </c>
      <c r="Q50" s="254">
        <f t="shared" si="9"/>
        <v>0</v>
      </c>
      <c r="R50" s="254">
        <f t="shared" si="9"/>
        <v>0</v>
      </c>
      <c r="S50" s="106">
        <f t="shared" si="10"/>
        <v>6.5659881812212731E-2</v>
      </c>
      <c r="T50" s="106">
        <f t="shared" si="3"/>
        <v>0.14224751066856331</v>
      </c>
    </row>
    <row r="51" spans="1:20" x14ac:dyDescent="0.25">
      <c r="A51" s="417"/>
      <c r="B51" s="250" t="s">
        <v>4</v>
      </c>
      <c r="C51" s="250" t="s">
        <v>599</v>
      </c>
      <c r="D51" s="251">
        <v>0</v>
      </c>
      <c r="E51" s="251">
        <v>0</v>
      </c>
      <c r="F51" s="252">
        <v>1</v>
      </c>
      <c r="G51" s="252">
        <v>1</v>
      </c>
      <c r="H51" s="253">
        <v>1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4">
        <f t="shared" si="8"/>
        <v>1</v>
      </c>
      <c r="O51" s="105">
        <f t="shared" si="8"/>
        <v>1</v>
      </c>
      <c r="P51" s="254">
        <f t="shared" si="9"/>
        <v>1</v>
      </c>
      <c r="Q51" s="254">
        <f t="shared" si="9"/>
        <v>1</v>
      </c>
      <c r="R51" s="254">
        <f t="shared" si="9"/>
        <v>1</v>
      </c>
      <c r="S51" s="106">
        <f t="shared" si="10"/>
        <v>6.5659881812212731E-2</v>
      </c>
      <c r="T51" s="106">
        <f t="shared" si="3"/>
        <v>0.14224751066856331</v>
      </c>
    </row>
    <row r="52" spans="1:20" x14ac:dyDescent="0.25">
      <c r="A52" s="417"/>
      <c r="B52" s="250" t="s">
        <v>4</v>
      </c>
      <c r="C52" s="250" t="s">
        <v>15</v>
      </c>
      <c r="D52" s="251">
        <v>0</v>
      </c>
      <c r="E52" s="251">
        <v>0</v>
      </c>
      <c r="F52" s="252">
        <v>2</v>
      </c>
      <c r="G52" s="252">
        <v>0</v>
      </c>
      <c r="H52" s="253">
        <v>1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4">
        <f t="shared" si="8"/>
        <v>2</v>
      </c>
      <c r="O52" s="105">
        <f t="shared" si="8"/>
        <v>0</v>
      </c>
      <c r="P52" s="254">
        <f t="shared" si="9"/>
        <v>2</v>
      </c>
      <c r="Q52" s="254">
        <f t="shared" si="9"/>
        <v>0</v>
      </c>
      <c r="R52" s="254">
        <f t="shared" si="9"/>
        <v>1</v>
      </c>
      <c r="S52" s="106">
        <f t="shared" si="10"/>
        <v>0.13131976362442546</v>
      </c>
      <c r="T52" s="106">
        <f t="shared" si="3"/>
        <v>0.28449502133712662</v>
      </c>
    </row>
    <row r="53" spans="1:20" x14ac:dyDescent="0.25">
      <c r="A53" s="417"/>
      <c r="B53" s="250" t="s">
        <v>4</v>
      </c>
      <c r="C53" s="250" t="s">
        <v>16</v>
      </c>
      <c r="D53" s="251">
        <v>0</v>
      </c>
      <c r="E53" s="251">
        <v>0</v>
      </c>
      <c r="F53" s="252">
        <v>87</v>
      </c>
      <c r="G53" s="252">
        <v>61</v>
      </c>
      <c r="H53" s="25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4">
        <f t="shared" si="8"/>
        <v>87</v>
      </c>
      <c r="O53" s="105">
        <f t="shared" si="8"/>
        <v>61</v>
      </c>
      <c r="P53" s="254">
        <f t="shared" si="9"/>
        <v>87</v>
      </c>
      <c r="Q53" s="254">
        <f t="shared" si="9"/>
        <v>61</v>
      </c>
      <c r="R53" s="254">
        <f t="shared" si="9"/>
        <v>0</v>
      </c>
      <c r="S53" s="106">
        <f t="shared" si="10"/>
        <v>5.7124097176625082</v>
      </c>
      <c r="T53" s="106">
        <f t="shared" si="3"/>
        <v>12.375533428165006</v>
      </c>
    </row>
    <row r="54" spans="1:20" x14ac:dyDescent="0.25">
      <c r="A54" s="417"/>
      <c r="B54" s="414" t="s">
        <v>43</v>
      </c>
      <c r="C54" s="415"/>
      <c r="D54" s="109">
        <f>SUM(D43:D53)</f>
        <v>828</v>
      </c>
      <c r="E54" s="109">
        <f>SUM(E43:E53)</f>
        <v>464</v>
      </c>
      <c r="F54" s="109">
        <f>SUM(F43:F53)</f>
        <v>161</v>
      </c>
      <c r="G54" s="109">
        <f t="shared" ref="G54:M54" si="11">SUM(G43:G53)</f>
        <v>100</v>
      </c>
      <c r="H54" s="109">
        <f t="shared" si="11"/>
        <v>3</v>
      </c>
      <c r="I54" s="109">
        <f t="shared" si="11"/>
        <v>126</v>
      </c>
      <c r="J54" s="109">
        <f t="shared" si="11"/>
        <v>50</v>
      </c>
      <c r="K54" s="109">
        <f t="shared" si="11"/>
        <v>0</v>
      </c>
      <c r="L54" s="109">
        <f t="shared" si="11"/>
        <v>0</v>
      </c>
      <c r="M54" s="109">
        <f t="shared" si="11"/>
        <v>0</v>
      </c>
      <c r="N54" s="109">
        <f t="shared" si="8"/>
        <v>1115</v>
      </c>
      <c r="O54" s="109">
        <f t="shared" si="8"/>
        <v>614</v>
      </c>
      <c r="P54" s="109">
        <f t="shared" si="9"/>
        <v>161</v>
      </c>
      <c r="Q54" s="109">
        <f t="shared" si="9"/>
        <v>100</v>
      </c>
      <c r="R54" s="109">
        <f t="shared" si="9"/>
        <v>3</v>
      </c>
      <c r="S54" s="110">
        <f t="shared" si="10"/>
        <v>10.571240971766251</v>
      </c>
      <c r="T54" s="110">
        <f t="shared" si="3"/>
        <v>22.901849217638691</v>
      </c>
    </row>
    <row r="55" spans="1:20" x14ac:dyDescent="0.25">
      <c r="A55" s="417"/>
      <c r="B55" s="250" t="s">
        <v>18</v>
      </c>
      <c r="C55" s="250" t="s">
        <v>8</v>
      </c>
      <c r="D55" s="251">
        <v>0</v>
      </c>
      <c r="E55" s="251">
        <v>0</v>
      </c>
      <c r="F55" s="252">
        <v>2</v>
      </c>
      <c r="G55" s="252">
        <v>1</v>
      </c>
      <c r="H55" s="253">
        <v>0</v>
      </c>
      <c r="I55" s="274">
        <v>0</v>
      </c>
      <c r="J55" s="274">
        <v>0</v>
      </c>
      <c r="K55" s="115">
        <v>1</v>
      </c>
      <c r="L55" s="115">
        <v>1</v>
      </c>
      <c r="M55" s="115">
        <v>0</v>
      </c>
      <c r="N55" s="104">
        <f t="shared" si="8"/>
        <v>3</v>
      </c>
      <c r="O55" s="105">
        <f t="shared" si="8"/>
        <v>2</v>
      </c>
      <c r="P55" s="254">
        <f t="shared" si="9"/>
        <v>3</v>
      </c>
      <c r="Q55" s="254">
        <f t="shared" si="9"/>
        <v>2</v>
      </c>
      <c r="R55" s="254">
        <f t="shared" si="9"/>
        <v>0</v>
      </c>
      <c r="S55" s="106">
        <f t="shared" si="10"/>
        <v>0.19697964543663821</v>
      </c>
      <c r="T55" s="106">
        <f t="shared" si="3"/>
        <v>0.42674253200568996</v>
      </c>
    </row>
    <row r="56" spans="1:20" x14ac:dyDescent="0.25">
      <c r="A56" s="417"/>
      <c r="B56" s="250" t="s">
        <v>18</v>
      </c>
      <c r="C56" s="250" t="s">
        <v>7</v>
      </c>
      <c r="D56" s="251">
        <v>0</v>
      </c>
      <c r="E56" s="251">
        <v>0</v>
      </c>
      <c r="F56" s="252">
        <v>1</v>
      </c>
      <c r="G56" s="252">
        <v>0</v>
      </c>
      <c r="H56" s="253">
        <v>1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4">
        <f t="shared" si="8"/>
        <v>1</v>
      </c>
      <c r="O56" s="105">
        <f t="shared" si="8"/>
        <v>0</v>
      </c>
      <c r="P56" s="254">
        <f t="shared" si="9"/>
        <v>1</v>
      </c>
      <c r="Q56" s="254">
        <f t="shared" si="9"/>
        <v>0</v>
      </c>
      <c r="R56" s="254">
        <f t="shared" si="9"/>
        <v>1</v>
      </c>
      <c r="S56" s="106">
        <f t="shared" si="10"/>
        <v>6.5659881812212731E-2</v>
      </c>
      <c r="T56" s="106">
        <f t="shared" si="3"/>
        <v>0.14224751066856331</v>
      </c>
    </row>
    <row r="57" spans="1:20" x14ac:dyDescent="0.25">
      <c r="A57" s="417"/>
      <c r="B57" s="250" t="s">
        <v>18</v>
      </c>
      <c r="C57" s="250" t="s">
        <v>11</v>
      </c>
      <c r="D57" s="251">
        <v>0</v>
      </c>
      <c r="E57" s="251">
        <v>0</v>
      </c>
      <c r="F57" s="252">
        <v>2</v>
      </c>
      <c r="G57" s="252">
        <v>0</v>
      </c>
      <c r="H57" s="25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4">
        <f t="shared" si="8"/>
        <v>2</v>
      </c>
      <c r="O57" s="105">
        <f t="shared" si="8"/>
        <v>0</v>
      </c>
      <c r="P57" s="254">
        <f t="shared" si="9"/>
        <v>2</v>
      </c>
      <c r="Q57" s="254">
        <f t="shared" si="9"/>
        <v>0</v>
      </c>
      <c r="R57" s="254">
        <f t="shared" si="9"/>
        <v>0</v>
      </c>
      <c r="S57" s="106">
        <f t="shared" si="10"/>
        <v>0.13131976362442546</v>
      </c>
      <c r="T57" s="106">
        <f t="shared" si="3"/>
        <v>0.28449502133712662</v>
      </c>
    </row>
    <row r="58" spans="1:20" x14ac:dyDescent="0.25">
      <c r="A58" s="417"/>
      <c r="B58" s="250" t="s">
        <v>18</v>
      </c>
      <c r="C58" s="250" t="s">
        <v>17</v>
      </c>
      <c r="D58" s="252">
        <v>300</v>
      </c>
      <c r="E58" s="252">
        <v>191</v>
      </c>
      <c r="F58" s="257">
        <v>0</v>
      </c>
      <c r="G58" s="257">
        <v>0</v>
      </c>
      <c r="H58" s="253">
        <v>0</v>
      </c>
      <c r="I58" s="115">
        <v>75</v>
      </c>
      <c r="J58" s="115">
        <v>36</v>
      </c>
      <c r="K58" s="274"/>
      <c r="L58" s="274"/>
      <c r="M58" s="274">
        <v>0</v>
      </c>
      <c r="N58" s="104">
        <f t="shared" si="8"/>
        <v>375</v>
      </c>
      <c r="O58" s="105">
        <f t="shared" si="8"/>
        <v>227</v>
      </c>
      <c r="P58" s="254">
        <f t="shared" si="9"/>
        <v>0</v>
      </c>
      <c r="Q58" s="254">
        <f t="shared" si="9"/>
        <v>0</v>
      </c>
      <c r="R58" s="254">
        <f t="shared" si="9"/>
        <v>0</v>
      </c>
      <c r="S58" s="106">
        <f t="shared" si="10"/>
        <v>0</v>
      </c>
      <c r="T58" s="106">
        <f t="shared" si="3"/>
        <v>0</v>
      </c>
    </row>
    <row r="59" spans="1:20" x14ac:dyDescent="0.25">
      <c r="A59" s="417"/>
      <c r="B59" s="250" t="s">
        <v>18</v>
      </c>
      <c r="C59" s="250" t="s">
        <v>16</v>
      </c>
      <c r="D59" s="251">
        <v>0</v>
      </c>
      <c r="E59" s="251">
        <v>0</v>
      </c>
      <c r="F59" s="252">
        <v>5</v>
      </c>
      <c r="G59" s="252">
        <v>5</v>
      </c>
      <c r="H59" s="25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4">
        <f t="shared" ref="N59:O63" si="12">D59+F59+I59+K59</f>
        <v>5</v>
      </c>
      <c r="O59" s="105">
        <f t="shared" si="12"/>
        <v>5</v>
      </c>
      <c r="P59" s="254">
        <f t="shared" ref="P59:R63" si="13">F59+K59</f>
        <v>5</v>
      </c>
      <c r="Q59" s="254">
        <f t="shared" si="13"/>
        <v>5</v>
      </c>
      <c r="R59" s="254">
        <f t="shared" si="13"/>
        <v>0</v>
      </c>
      <c r="S59" s="106">
        <f t="shared" si="10"/>
        <v>0.3282994090610637</v>
      </c>
      <c r="T59" s="106">
        <f t="shared" si="3"/>
        <v>0.71123755334281646</v>
      </c>
    </row>
    <row r="60" spans="1:20" x14ac:dyDescent="0.25">
      <c r="A60" s="417"/>
      <c r="B60" s="414" t="s">
        <v>45</v>
      </c>
      <c r="C60" s="415"/>
      <c r="D60" s="109">
        <f>SUM(D55:D59)</f>
        <v>300</v>
      </c>
      <c r="E60" s="109">
        <f t="shared" ref="E60:M60" si="14">SUM(E55:E59)</f>
        <v>191</v>
      </c>
      <c r="F60" s="109">
        <f t="shared" si="14"/>
        <v>10</v>
      </c>
      <c r="G60" s="109">
        <f t="shared" si="14"/>
        <v>6</v>
      </c>
      <c r="H60" s="109">
        <f t="shared" si="14"/>
        <v>1</v>
      </c>
      <c r="I60" s="109">
        <f t="shared" si="14"/>
        <v>75</v>
      </c>
      <c r="J60" s="109">
        <f t="shared" si="14"/>
        <v>36</v>
      </c>
      <c r="K60" s="109">
        <f t="shared" si="14"/>
        <v>1</v>
      </c>
      <c r="L60" s="109">
        <f t="shared" si="14"/>
        <v>1</v>
      </c>
      <c r="M60" s="109">
        <f t="shared" si="14"/>
        <v>0</v>
      </c>
      <c r="N60" s="109">
        <f t="shared" si="12"/>
        <v>386</v>
      </c>
      <c r="O60" s="109">
        <f t="shared" si="12"/>
        <v>234</v>
      </c>
      <c r="P60" s="109">
        <f t="shared" si="13"/>
        <v>11</v>
      </c>
      <c r="Q60" s="109">
        <f t="shared" si="13"/>
        <v>7</v>
      </c>
      <c r="R60" s="109">
        <f t="shared" si="13"/>
        <v>1</v>
      </c>
      <c r="S60" s="110">
        <f t="shared" si="10"/>
        <v>0.72225869993434011</v>
      </c>
      <c r="T60" s="110">
        <f t="shared" si="3"/>
        <v>1.5647226173541962</v>
      </c>
    </row>
    <row r="61" spans="1:20" ht="15" customHeight="1" x14ac:dyDescent="0.25">
      <c r="A61" s="417"/>
      <c r="B61" s="250" t="s">
        <v>20</v>
      </c>
      <c r="C61" s="250" t="s">
        <v>17</v>
      </c>
      <c r="D61" s="252">
        <v>9</v>
      </c>
      <c r="E61" s="252">
        <v>3</v>
      </c>
      <c r="F61" s="257">
        <v>0</v>
      </c>
      <c r="G61" s="257">
        <v>0</v>
      </c>
      <c r="H61" s="253">
        <v>0</v>
      </c>
      <c r="I61" s="115">
        <v>12</v>
      </c>
      <c r="J61" s="115">
        <v>6</v>
      </c>
      <c r="K61" s="274"/>
      <c r="L61" s="274"/>
      <c r="M61" s="274">
        <v>0</v>
      </c>
      <c r="N61" s="104">
        <f t="shared" si="12"/>
        <v>21</v>
      </c>
      <c r="O61" s="105">
        <f t="shared" si="12"/>
        <v>9</v>
      </c>
      <c r="P61" s="254">
        <f t="shared" si="13"/>
        <v>0</v>
      </c>
      <c r="Q61" s="254">
        <f t="shared" si="13"/>
        <v>0</v>
      </c>
      <c r="R61" s="254">
        <f t="shared" si="13"/>
        <v>0</v>
      </c>
      <c r="S61" s="106">
        <f t="shared" si="10"/>
        <v>0</v>
      </c>
      <c r="T61" s="106">
        <f t="shared" si="3"/>
        <v>0</v>
      </c>
    </row>
    <row r="62" spans="1:20" x14ac:dyDescent="0.25">
      <c r="A62" s="417"/>
      <c r="B62" s="264" t="s">
        <v>20</v>
      </c>
      <c r="C62" s="264" t="s">
        <v>13</v>
      </c>
      <c r="D62" s="265">
        <v>0</v>
      </c>
      <c r="E62" s="265">
        <v>0</v>
      </c>
      <c r="F62" s="262">
        <v>1</v>
      </c>
      <c r="G62" s="262">
        <v>0</v>
      </c>
      <c r="H62" s="275">
        <v>0</v>
      </c>
      <c r="I62" s="276">
        <v>0</v>
      </c>
      <c r="J62" s="276">
        <v>0</v>
      </c>
      <c r="K62" s="276">
        <v>0</v>
      </c>
      <c r="L62" s="276">
        <v>0</v>
      </c>
      <c r="M62" s="276">
        <v>0</v>
      </c>
      <c r="N62" s="104">
        <f t="shared" si="12"/>
        <v>1</v>
      </c>
      <c r="O62" s="105">
        <f t="shared" si="12"/>
        <v>0</v>
      </c>
      <c r="P62" s="254">
        <f t="shared" si="13"/>
        <v>1</v>
      </c>
      <c r="Q62" s="254">
        <f t="shared" si="13"/>
        <v>0</v>
      </c>
      <c r="R62" s="254">
        <f t="shared" si="13"/>
        <v>0</v>
      </c>
      <c r="S62" s="106">
        <f t="shared" si="10"/>
        <v>6.5659881812212731E-2</v>
      </c>
      <c r="T62" s="106">
        <f t="shared" si="3"/>
        <v>0.14224751066856331</v>
      </c>
    </row>
    <row r="63" spans="1:20" x14ac:dyDescent="0.25">
      <c r="A63" s="417"/>
      <c r="B63" s="414" t="s">
        <v>46</v>
      </c>
      <c r="C63" s="415"/>
      <c r="D63" s="109">
        <f>SUM(D61:D62)</f>
        <v>9</v>
      </c>
      <c r="E63" s="109">
        <f t="shared" ref="E63:M63" si="15">SUM(E61:E62)</f>
        <v>3</v>
      </c>
      <c r="F63" s="109">
        <f t="shared" si="15"/>
        <v>1</v>
      </c>
      <c r="G63" s="109">
        <f t="shared" si="15"/>
        <v>0</v>
      </c>
      <c r="H63" s="109">
        <f t="shared" si="15"/>
        <v>0</v>
      </c>
      <c r="I63" s="109">
        <f t="shared" si="15"/>
        <v>12</v>
      </c>
      <c r="J63" s="109">
        <f t="shared" si="15"/>
        <v>6</v>
      </c>
      <c r="K63" s="109">
        <f t="shared" si="15"/>
        <v>0</v>
      </c>
      <c r="L63" s="109">
        <f t="shared" si="15"/>
        <v>0</v>
      </c>
      <c r="M63" s="109">
        <f t="shared" si="15"/>
        <v>0</v>
      </c>
      <c r="N63" s="109">
        <f t="shared" si="12"/>
        <v>22</v>
      </c>
      <c r="O63" s="109">
        <f t="shared" si="12"/>
        <v>9</v>
      </c>
      <c r="P63" s="109">
        <f t="shared" si="13"/>
        <v>1</v>
      </c>
      <c r="Q63" s="109">
        <f t="shared" si="13"/>
        <v>0</v>
      </c>
      <c r="R63" s="109">
        <f t="shared" si="13"/>
        <v>0</v>
      </c>
      <c r="S63" s="110">
        <f t="shared" si="10"/>
        <v>6.5659881812212731E-2</v>
      </c>
      <c r="T63" s="110">
        <f t="shared" si="3"/>
        <v>0.14224751066856331</v>
      </c>
    </row>
    <row r="64" spans="1:20" x14ac:dyDescent="0.25">
      <c r="A64" s="418"/>
      <c r="B64" s="419" t="s">
        <v>47</v>
      </c>
      <c r="C64" s="419"/>
      <c r="D64" s="112">
        <f>D54+D60+D63</f>
        <v>1137</v>
      </c>
      <c r="E64" s="112">
        <f t="shared" ref="E64:R64" si="16">E54+E60+E63</f>
        <v>658</v>
      </c>
      <c r="F64" s="112">
        <f t="shared" si="16"/>
        <v>172</v>
      </c>
      <c r="G64" s="112">
        <f t="shared" si="16"/>
        <v>106</v>
      </c>
      <c r="H64" s="112">
        <f t="shared" si="16"/>
        <v>4</v>
      </c>
      <c r="I64" s="112">
        <f t="shared" si="16"/>
        <v>213</v>
      </c>
      <c r="J64" s="112">
        <f t="shared" si="16"/>
        <v>92</v>
      </c>
      <c r="K64" s="112">
        <f t="shared" si="16"/>
        <v>1</v>
      </c>
      <c r="L64" s="112">
        <f t="shared" si="16"/>
        <v>1</v>
      </c>
      <c r="M64" s="112">
        <f t="shared" si="16"/>
        <v>0</v>
      </c>
      <c r="N64" s="112">
        <f t="shared" si="16"/>
        <v>1523</v>
      </c>
      <c r="O64" s="112">
        <f t="shared" si="16"/>
        <v>857</v>
      </c>
      <c r="P64" s="112">
        <f t="shared" si="16"/>
        <v>173</v>
      </c>
      <c r="Q64" s="112">
        <f t="shared" si="16"/>
        <v>107</v>
      </c>
      <c r="R64" s="112">
        <f t="shared" si="16"/>
        <v>4</v>
      </c>
      <c r="S64" s="113">
        <f t="shared" si="10"/>
        <v>11.359159553512804</v>
      </c>
      <c r="T64" s="113">
        <f t="shared" si="3"/>
        <v>24.608819345661452</v>
      </c>
    </row>
    <row r="65" spans="1:20" ht="26.25" x14ac:dyDescent="0.25">
      <c r="A65" s="416" t="s">
        <v>48</v>
      </c>
      <c r="B65" s="250" t="s">
        <v>4</v>
      </c>
      <c r="C65" s="256" t="s">
        <v>600</v>
      </c>
      <c r="D65" s="251">
        <v>0</v>
      </c>
      <c r="E65" s="251">
        <v>0</v>
      </c>
      <c r="F65" s="252">
        <v>1</v>
      </c>
      <c r="G65" s="252">
        <v>1</v>
      </c>
      <c r="H65" s="253"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4">
        <f t="shared" ref="N65:O80" si="17">D65+F65+I65+K65</f>
        <v>1</v>
      </c>
      <c r="O65" s="105">
        <f t="shared" si="17"/>
        <v>1</v>
      </c>
      <c r="P65" s="254">
        <f t="shared" ref="P65:R80" si="18">F65+K65</f>
        <v>1</v>
      </c>
      <c r="Q65" s="254">
        <f t="shared" si="18"/>
        <v>1</v>
      </c>
      <c r="R65" s="254">
        <f t="shared" si="18"/>
        <v>0</v>
      </c>
      <c r="S65" s="106">
        <f>P65/$N$107*100</f>
        <v>0.14705882352941177</v>
      </c>
      <c r="T65" s="106">
        <f t="shared" si="3"/>
        <v>0.14224751066856331</v>
      </c>
    </row>
    <row r="66" spans="1:20" x14ac:dyDescent="0.25">
      <c r="A66" s="417"/>
      <c r="B66" s="250" t="s">
        <v>4</v>
      </c>
      <c r="C66" s="250" t="s">
        <v>140</v>
      </c>
      <c r="D66" s="251">
        <v>0</v>
      </c>
      <c r="E66" s="251">
        <v>0</v>
      </c>
      <c r="F66" s="252">
        <v>6</v>
      </c>
      <c r="G66" s="252">
        <v>5</v>
      </c>
      <c r="H66" s="25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4">
        <f t="shared" si="17"/>
        <v>6</v>
      </c>
      <c r="O66" s="105">
        <f t="shared" si="17"/>
        <v>5</v>
      </c>
      <c r="P66" s="254">
        <f t="shared" si="18"/>
        <v>6</v>
      </c>
      <c r="Q66" s="254">
        <f t="shared" si="18"/>
        <v>5</v>
      </c>
      <c r="R66" s="254">
        <f t="shared" si="18"/>
        <v>0</v>
      </c>
      <c r="S66" s="106">
        <f t="shared" ref="S66:S107" si="19">P66/$N$107*100</f>
        <v>0.88235294117647056</v>
      </c>
      <c r="T66" s="106">
        <f t="shared" si="3"/>
        <v>0.85348506401137991</v>
      </c>
    </row>
    <row r="67" spans="1:20" ht="26.25" x14ac:dyDescent="0.25">
      <c r="A67" s="417"/>
      <c r="B67" s="250" t="s">
        <v>4</v>
      </c>
      <c r="C67" s="256" t="s">
        <v>601</v>
      </c>
      <c r="D67" s="251">
        <v>0</v>
      </c>
      <c r="E67" s="251">
        <v>0</v>
      </c>
      <c r="F67" s="252">
        <v>1</v>
      </c>
      <c r="G67" s="252">
        <v>1</v>
      </c>
      <c r="H67" s="253">
        <v>1</v>
      </c>
      <c r="I67" s="103">
        <v>0</v>
      </c>
      <c r="J67" s="103">
        <v>0</v>
      </c>
      <c r="K67" s="103">
        <v>0</v>
      </c>
      <c r="L67" s="103">
        <v>0</v>
      </c>
      <c r="M67" s="103">
        <v>0</v>
      </c>
      <c r="N67" s="104">
        <f t="shared" si="17"/>
        <v>1</v>
      </c>
      <c r="O67" s="105">
        <f t="shared" si="17"/>
        <v>1</v>
      </c>
      <c r="P67" s="254">
        <f t="shared" si="18"/>
        <v>1</v>
      </c>
      <c r="Q67" s="254">
        <f t="shared" si="18"/>
        <v>1</v>
      </c>
      <c r="R67" s="254">
        <f t="shared" si="18"/>
        <v>1</v>
      </c>
      <c r="S67" s="106">
        <f t="shared" si="19"/>
        <v>0.14705882352941177</v>
      </c>
      <c r="T67" s="106">
        <f t="shared" si="3"/>
        <v>0.14224751066856331</v>
      </c>
    </row>
    <row r="68" spans="1:20" x14ac:dyDescent="0.25">
      <c r="A68" s="417"/>
      <c r="B68" s="250" t="s">
        <v>4</v>
      </c>
      <c r="C68" s="250" t="s">
        <v>7</v>
      </c>
      <c r="D68" s="251">
        <v>0</v>
      </c>
      <c r="E68" s="251">
        <v>0</v>
      </c>
      <c r="F68" s="252">
        <v>1</v>
      </c>
      <c r="G68" s="252">
        <v>1</v>
      </c>
      <c r="H68" s="253">
        <v>1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4">
        <f t="shared" si="17"/>
        <v>1</v>
      </c>
      <c r="O68" s="105">
        <f t="shared" si="17"/>
        <v>1</v>
      </c>
      <c r="P68" s="254">
        <f t="shared" si="18"/>
        <v>1</v>
      </c>
      <c r="Q68" s="254">
        <f t="shared" si="18"/>
        <v>1</v>
      </c>
      <c r="R68" s="254">
        <f t="shared" si="18"/>
        <v>1</v>
      </c>
      <c r="S68" s="106">
        <f t="shared" si="19"/>
        <v>0.14705882352941177</v>
      </c>
      <c r="T68" s="106">
        <f t="shared" si="3"/>
        <v>0.14224751066856331</v>
      </c>
    </row>
    <row r="69" spans="1:20" x14ac:dyDescent="0.25">
      <c r="A69" s="417"/>
      <c r="B69" s="250" t="s">
        <v>4</v>
      </c>
      <c r="C69" s="250" t="s">
        <v>19</v>
      </c>
      <c r="D69" s="251">
        <v>0</v>
      </c>
      <c r="E69" s="251">
        <v>0</v>
      </c>
      <c r="F69" s="252">
        <v>5</v>
      </c>
      <c r="G69" s="252">
        <v>1</v>
      </c>
      <c r="H69" s="25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4">
        <f t="shared" si="17"/>
        <v>5</v>
      </c>
      <c r="O69" s="105">
        <f t="shared" si="17"/>
        <v>1</v>
      </c>
      <c r="P69" s="254">
        <f t="shared" si="18"/>
        <v>5</v>
      </c>
      <c r="Q69" s="254">
        <f t="shared" si="18"/>
        <v>1</v>
      </c>
      <c r="R69" s="254">
        <f t="shared" si="18"/>
        <v>0</v>
      </c>
      <c r="S69" s="106">
        <f t="shared" si="19"/>
        <v>0.73529411764705876</v>
      </c>
      <c r="T69" s="106">
        <f t="shared" ref="T69:T132" si="20">P69/$P$166*100</f>
        <v>0.71123755334281646</v>
      </c>
    </row>
    <row r="70" spans="1:20" x14ac:dyDescent="0.25">
      <c r="A70" s="417"/>
      <c r="B70" s="250" t="s">
        <v>4</v>
      </c>
      <c r="C70" s="250" t="s">
        <v>597</v>
      </c>
      <c r="D70" s="251">
        <v>0</v>
      </c>
      <c r="E70" s="251">
        <v>0</v>
      </c>
      <c r="F70" s="252">
        <v>1</v>
      </c>
      <c r="G70" s="252">
        <v>0</v>
      </c>
      <c r="H70" s="253">
        <v>1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4">
        <f t="shared" si="17"/>
        <v>1</v>
      </c>
      <c r="O70" s="105">
        <f t="shared" si="17"/>
        <v>0</v>
      </c>
      <c r="P70" s="254">
        <f t="shared" si="18"/>
        <v>1</v>
      </c>
      <c r="Q70" s="254">
        <f t="shared" si="18"/>
        <v>0</v>
      </c>
      <c r="R70" s="254">
        <f t="shared" si="18"/>
        <v>1</v>
      </c>
      <c r="S70" s="106">
        <f t="shared" si="19"/>
        <v>0.14705882352941177</v>
      </c>
      <c r="T70" s="106">
        <f t="shared" si="20"/>
        <v>0.14224751066856331</v>
      </c>
    </row>
    <row r="71" spans="1:20" x14ac:dyDescent="0.25">
      <c r="A71" s="417"/>
      <c r="B71" s="250" t="s">
        <v>4</v>
      </c>
      <c r="C71" s="250" t="s">
        <v>6</v>
      </c>
      <c r="D71" s="251">
        <v>0</v>
      </c>
      <c r="E71" s="251">
        <v>0</v>
      </c>
      <c r="F71" s="252">
        <v>1</v>
      </c>
      <c r="G71" s="252">
        <v>1</v>
      </c>
      <c r="H71" s="253">
        <v>1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4">
        <f t="shared" si="17"/>
        <v>1</v>
      </c>
      <c r="O71" s="105">
        <f t="shared" si="17"/>
        <v>1</v>
      </c>
      <c r="P71" s="254">
        <f t="shared" si="18"/>
        <v>1</v>
      </c>
      <c r="Q71" s="254">
        <f t="shared" si="18"/>
        <v>1</v>
      </c>
      <c r="R71" s="254">
        <f t="shared" si="18"/>
        <v>1</v>
      </c>
      <c r="S71" s="106">
        <f t="shared" si="19"/>
        <v>0.14705882352941177</v>
      </c>
      <c r="T71" s="106">
        <f t="shared" si="20"/>
        <v>0.14224751066856331</v>
      </c>
    </row>
    <row r="72" spans="1:20" ht="26.25" x14ac:dyDescent="0.25">
      <c r="A72" s="417"/>
      <c r="B72" s="250" t="s">
        <v>4</v>
      </c>
      <c r="C72" s="256" t="s">
        <v>150</v>
      </c>
      <c r="D72" s="251">
        <v>0</v>
      </c>
      <c r="E72" s="251">
        <v>0</v>
      </c>
      <c r="F72" s="252">
        <v>1</v>
      </c>
      <c r="G72" s="252">
        <v>0</v>
      </c>
      <c r="H72" s="253">
        <v>0</v>
      </c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04">
        <f t="shared" si="17"/>
        <v>1</v>
      </c>
      <c r="O72" s="105">
        <f t="shared" si="17"/>
        <v>0</v>
      </c>
      <c r="P72" s="254">
        <f t="shared" si="18"/>
        <v>1</v>
      </c>
      <c r="Q72" s="254">
        <f t="shared" si="18"/>
        <v>0</v>
      </c>
      <c r="R72" s="254">
        <f t="shared" si="18"/>
        <v>0</v>
      </c>
      <c r="S72" s="106">
        <f t="shared" si="19"/>
        <v>0.14705882352941177</v>
      </c>
      <c r="T72" s="106">
        <f t="shared" si="20"/>
        <v>0.14224751066856331</v>
      </c>
    </row>
    <row r="73" spans="1:20" x14ac:dyDescent="0.25">
      <c r="A73" s="417"/>
      <c r="B73" s="250" t="s">
        <v>4</v>
      </c>
      <c r="C73" s="250" t="s">
        <v>11</v>
      </c>
      <c r="D73" s="251">
        <v>0</v>
      </c>
      <c r="E73" s="251">
        <v>0</v>
      </c>
      <c r="F73" s="252">
        <v>3</v>
      </c>
      <c r="G73" s="252">
        <v>1</v>
      </c>
      <c r="H73" s="253">
        <v>3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4">
        <f t="shared" si="17"/>
        <v>3</v>
      </c>
      <c r="O73" s="105">
        <f t="shared" si="17"/>
        <v>1</v>
      </c>
      <c r="P73" s="254">
        <f t="shared" si="18"/>
        <v>3</v>
      </c>
      <c r="Q73" s="254">
        <f t="shared" si="18"/>
        <v>1</v>
      </c>
      <c r="R73" s="254">
        <f t="shared" si="18"/>
        <v>3</v>
      </c>
      <c r="S73" s="106">
        <f t="shared" si="19"/>
        <v>0.44117647058823528</v>
      </c>
      <c r="T73" s="106">
        <f t="shared" si="20"/>
        <v>0.42674253200568996</v>
      </c>
    </row>
    <row r="74" spans="1:20" x14ac:dyDescent="0.25">
      <c r="A74" s="417"/>
      <c r="B74" s="250" t="s">
        <v>4</v>
      </c>
      <c r="C74" s="250" t="s">
        <v>194</v>
      </c>
      <c r="D74" s="251">
        <v>0</v>
      </c>
      <c r="E74" s="251">
        <v>0</v>
      </c>
      <c r="F74" s="252">
        <v>1</v>
      </c>
      <c r="G74" s="252">
        <v>1</v>
      </c>
      <c r="H74" s="253">
        <v>1</v>
      </c>
      <c r="I74" s="103">
        <v>0</v>
      </c>
      <c r="J74" s="103">
        <v>0</v>
      </c>
      <c r="K74" s="103">
        <v>0</v>
      </c>
      <c r="L74" s="103">
        <v>0</v>
      </c>
      <c r="M74" s="103">
        <v>0</v>
      </c>
      <c r="N74" s="104">
        <f t="shared" si="17"/>
        <v>1</v>
      </c>
      <c r="O74" s="105">
        <f t="shared" si="17"/>
        <v>1</v>
      </c>
      <c r="P74" s="254">
        <f t="shared" si="18"/>
        <v>1</v>
      </c>
      <c r="Q74" s="254">
        <f t="shared" si="18"/>
        <v>1</v>
      </c>
      <c r="R74" s="254">
        <f t="shared" si="18"/>
        <v>1</v>
      </c>
      <c r="S74" s="106">
        <f t="shared" si="19"/>
        <v>0.14705882352941177</v>
      </c>
      <c r="T74" s="106">
        <f t="shared" si="20"/>
        <v>0.14224751066856331</v>
      </c>
    </row>
    <row r="75" spans="1:20" x14ac:dyDescent="0.25">
      <c r="A75" s="417"/>
      <c r="B75" s="250" t="s">
        <v>4</v>
      </c>
      <c r="C75" s="250" t="s">
        <v>142</v>
      </c>
      <c r="D75" s="251">
        <v>0</v>
      </c>
      <c r="E75" s="251">
        <v>0</v>
      </c>
      <c r="F75" s="252">
        <v>1</v>
      </c>
      <c r="G75" s="252">
        <v>1</v>
      </c>
      <c r="H75" s="25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4">
        <f t="shared" si="17"/>
        <v>1</v>
      </c>
      <c r="O75" s="105">
        <f t="shared" si="17"/>
        <v>1</v>
      </c>
      <c r="P75" s="254">
        <f t="shared" si="18"/>
        <v>1</v>
      </c>
      <c r="Q75" s="254">
        <f t="shared" si="18"/>
        <v>1</v>
      </c>
      <c r="R75" s="254">
        <f t="shared" si="18"/>
        <v>0</v>
      </c>
      <c r="S75" s="106">
        <f t="shared" si="19"/>
        <v>0.14705882352941177</v>
      </c>
      <c r="T75" s="106">
        <f t="shared" si="20"/>
        <v>0.14224751066856331</v>
      </c>
    </row>
    <row r="76" spans="1:20" x14ac:dyDescent="0.25">
      <c r="A76" s="417"/>
      <c r="B76" s="250" t="s">
        <v>4</v>
      </c>
      <c r="C76" s="250" t="s">
        <v>12</v>
      </c>
      <c r="D76" s="251">
        <v>0</v>
      </c>
      <c r="E76" s="251">
        <v>0</v>
      </c>
      <c r="F76" s="252">
        <v>16</v>
      </c>
      <c r="G76" s="252">
        <v>7</v>
      </c>
      <c r="H76" s="253">
        <v>2</v>
      </c>
      <c r="I76" s="103">
        <v>0</v>
      </c>
      <c r="J76" s="103">
        <v>0</v>
      </c>
      <c r="K76" s="103">
        <v>0</v>
      </c>
      <c r="L76" s="103">
        <v>0</v>
      </c>
      <c r="M76" s="103">
        <v>0</v>
      </c>
      <c r="N76" s="104">
        <f t="shared" si="17"/>
        <v>16</v>
      </c>
      <c r="O76" s="105">
        <f t="shared" si="17"/>
        <v>7</v>
      </c>
      <c r="P76" s="254">
        <f t="shared" si="18"/>
        <v>16</v>
      </c>
      <c r="Q76" s="254">
        <f t="shared" si="18"/>
        <v>7</v>
      </c>
      <c r="R76" s="254">
        <f t="shared" si="18"/>
        <v>2</v>
      </c>
      <c r="S76" s="106">
        <f t="shared" si="19"/>
        <v>2.3529411764705883</v>
      </c>
      <c r="T76" s="106">
        <f t="shared" si="20"/>
        <v>2.275960170697013</v>
      </c>
    </row>
    <row r="77" spans="1:20" x14ac:dyDescent="0.25">
      <c r="A77" s="417"/>
      <c r="B77" s="250" t="s">
        <v>4</v>
      </c>
      <c r="C77" s="250" t="s">
        <v>17</v>
      </c>
      <c r="D77" s="252">
        <v>264</v>
      </c>
      <c r="E77" s="252">
        <v>159</v>
      </c>
      <c r="F77" s="252">
        <v>0</v>
      </c>
      <c r="G77" s="252">
        <v>0</v>
      </c>
      <c r="H77" s="253">
        <v>0</v>
      </c>
      <c r="I77" s="115">
        <v>24</v>
      </c>
      <c r="J77" s="115">
        <v>14</v>
      </c>
      <c r="K77" s="274">
        <v>0</v>
      </c>
      <c r="L77" s="274">
        <v>0</v>
      </c>
      <c r="M77" s="274">
        <v>0</v>
      </c>
      <c r="N77" s="104">
        <f t="shared" si="17"/>
        <v>288</v>
      </c>
      <c r="O77" s="105">
        <f t="shared" si="17"/>
        <v>173</v>
      </c>
      <c r="P77" s="254">
        <f t="shared" si="18"/>
        <v>0</v>
      </c>
      <c r="Q77" s="254">
        <f t="shared" si="18"/>
        <v>0</v>
      </c>
      <c r="R77" s="254">
        <f t="shared" si="18"/>
        <v>0</v>
      </c>
      <c r="S77" s="106">
        <f t="shared" si="19"/>
        <v>0</v>
      </c>
      <c r="T77" s="106">
        <f t="shared" si="20"/>
        <v>0</v>
      </c>
    </row>
    <row r="78" spans="1:20" x14ac:dyDescent="0.25">
      <c r="A78" s="417"/>
      <c r="B78" s="250" t="s">
        <v>4</v>
      </c>
      <c r="C78" s="250" t="s">
        <v>13</v>
      </c>
      <c r="D78" s="251">
        <v>0</v>
      </c>
      <c r="E78" s="251">
        <v>0</v>
      </c>
      <c r="F78" s="252">
        <v>1</v>
      </c>
      <c r="G78" s="252">
        <v>1</v>
      </c>
      <c r="H78" s="253">
        <v>0</v>
      </c>
      <c r="I78" s="274">
        <v>0</v>
      </c>
      <c r="J78" s="274">
        <v>0</v>
      </c>
      <c r="K78" s="274">
        <v>0</v>
      </c>
      <c r="L78" s="274">
        <v>0</v>
      </c>
      <c r="M78" s="274">
        <v>0</v>
      </c>
      <c r="N78" s="104">
        <f t="shared" si="17"/>
        <v>1</v>
      </c>
      <c r="O78" s="105">
        <f t="shared" si="17"/>
        <v>1</v>
      </c>
      <c r="P78" s="254">
        <f t="shared" si="18"/>
        <v>1</v>
      </c>
      <c r="Q78" s="254">
        <f t="shared" si="18"/>
        <v>1</v>
      </c>
      <c r="R78" s="254">
        <f t="shared" si="18"/>
        <v>0</v>
      </c>
      <c r="S78" s="106">
        <f t="shared" si="19"/>
        <v>0.14705882352941177</v>
      </c>
      <c r="T78" s="106">
        <f t="shared" si="20"/>
        <v>0.14224751066856331</v>
      </c>
    </row>
    <row r="79" spans="1:20" x14ac:dyDescent="0.25">
      <c r="A79" s="417"/>
      <c r="B79" s="250" t="s">
        <v>4</v>
      </c>
      <c r="C79" s="250" t="s">
        <v>14</v>
      </c>
      <c r="D79" s="251">
        <v>0</v>
      </c>
      <c r="E79" s="251">
        <v>0</v>
      </c>
      <c r="F79" s="257">
        <v>1</v>
      </c>
      <c r="G79" s="257">
        <v>1</v>
      </c>
      <c r="H79" s="253">
        <v>1</v>
      </c>
      <c r="I79" s="277">
        <v>0</v>
      </c>
      <c r="J79" s="277">
        <v>0</v>
      </c>
      <c r="K79" s="274">
        <v>0</v>
      </c>
      <c r="L79" s="274">
        <v>0</v>
      </c>
      <c r="M79" s="274">
        <v>0</v>
      </c>
      <c r="N79" s="104">
        <f t="shared" si="17"/>
        <v>1</v>
      </c>
      <c r="O79" s="105">
        <f t="shared" si="17"/>
        <v>1</v>
      </c>
      <c r="P79" s="254">
        <f t="shared" si="18"/>
        <v>1</v>
      </c>
      <c r="Q79" s="254">
        <f t="shared" si="18"/>
        <v>1</v>
      </c>
      <c r="R79" s="254">
        <f t="shared" si="18"/>
        <v>1</v>
      </c>
      <c r="S79" s="106">
        <f t="shared" si="19"/>
        <v>0.14705882352941177</v>
      </c>
      <c r="T79" s="106">
        <f t="shared" si="20"/>
        <v>0.14224751066856331</v>
      </c>
    </row>
    <row r="80" spans="1:20" x14ac:dyDescent="0.25">
      <c r="A80" s="417"/>
      <c r="B80" s="250" t="s">
        <v>4</v>
      </c>
      <c r="C80" s="250" t="s">
        <v>599</v>
      </c>
      <c r="D80" s="251">
        <v>0</v>
      </c>
      <c r="E80" s="251">
        <v>0</v>
      </c>
      <c r="F80" s="252">
        <v>1</v>
      </c>
      <c r="G80" s="252">
        <v>0</v>
      </c>
      <c r="H80" s="253">
        <v>1</v>
      </c>
      <c r="I80" s="274">
        <v>0</v>
      </c>
      <c r="J80" s="274">
        <v>0</v>
      </c>
      <c r="K80" s="274">
        <v>0</v>
      </c>
      <c r="L80" s="274">
        <v>0</v>
      </c>
      <c r="M80" s="274">
        <v>0</v>
      </c>
      <c r="N80" s="104">
        <f t="shared" si="17"/>
        <v>1</v>
      </c>
      <c r="O80" s="105">
        <f t="shared" si="17"/>
        <v>0</v>
      </c>
      <c r="P80" s="254">
        <f t="shared" si="18"/>
        <v>1</v>
      </c>
      <c r="Q80" s="254">
        <f t="shared" si="18"/>
        <v>0</v>
      </c>
      <c r="R80" s="254">
        <f t="shared" si="18"/>
        <v>1</v>
      </c>
      <c r="S80" s="106">
        <f t="shared" si="19"/>
        <v>0.14705882352941177</v>
      </c>
      <c r="T80" s="106">
        <f t="shared" si="20"/>
        <v>0.14224751066856331</v>
      </c>
    </row>
    <row r="81" spans="1:20" x14ac:dyDescent="0.25">
      <c r="A81" s="417"/>
      <c r="B81" s="250" t="s">
        <v>4</v>
      </c>
      <c r="C81" s="250" t="s">
        <v>16</v>
      </c>
      <c r="D81" s="251">
        <v>0</v>
      </c>
      <c r="E81" s="251">
        <v>0</v>
      </c>
      <c r="F81" s="252">
        <v>103</v>
      </c>
      <c r="G81" s="252">
        <v>68</v>
      </c>
      <c r="H81" s="253">
        <v>0</v>
      </c>
      <c r="I81" s="274">
        <v>0</v>
      </c>
      <c r="J81" s="274">
        <v>0</v>
      </c>
      <c r="K81" s="274">
        <v>0</v>
      </c>
      <c r="L81" s="274">
        <v>0</v>
      </c>
      <c r="M81" s="274">
        <v>0</v>
      </c>
      <c r="N81" s="104">
        <f t="shared" ref="N81:O104" si="21">D81+F81+I81+K81</f>
        <v>103</v>
      </c>
      <c r="O81" s="105">
        <f t="shared" si="21"/>
        <v>68</v>
      </c>
      <c r="P81" s="254">
        <f t="shared" ref="P81:R104" si="22">F81+K81</f>
        <v>103</v>
      </c>
      <c r="Q81" s="254">
        <f t="shared" si="22"/>
        <v>68</v>
      </c>
      <c r="R81" s="254">
        <f t="shared" si="22"/>
        <v>0</v>
      </c>
      <c r="S81" s="106">
        <f t="shared" si="19"/>
        <v>15.147058823529411</v>
      </c>
      <c r="T81" s="106">
        <f t="shared" si="20"/>
        <v>14.65149359886202</v>
      </c>
    </row>
    <row r="82" spans="1:20" x14ac:dyDescent="0.25">
      <c r="A82" s="417"/>
      <c r="B82" s="250" t="s">
        <v>4</v>
      </c>
      <c r="C82" s="250" t="s">
        <v>143</v>
      </c>
      <c r="D82" s="251">
        <v>0</v>
      </c>
      <c r="E82" s="251">
        <v>0</v>
      </c>
      <c r="F82" s="252">
        <v>2</v>
      </c>
      <c r="G82" s="252">
        <v>1</v>
      </c>
      <c r="H82" s="253">
        <v>0</v>
      </c>
      <c r="I82" s="274">
        <v>0</v>
      </c>
      <c r="J82" s="274">
        <v>0</v>
      </c>
      <c r="K82" s="274">
        <v>0</v>
      </c>
      <c r="L82" s="274">
        <v>0</v>
      </c>
      <c r="M82" s="274">
        <v>0</v>
      </c>
      <c r="N82" s="104">
        <f t="shared" si="21"/>
        <v>2</v>
      </c>
      <c r="O82" s="105">
        <f t="shared" si="21"/>
        <v>1</v>
      </c>
      <c r="P82" s="254">
        <f t="shared" si="22"/>
        <v>2</v>
      </c>
      <c r="Q82" s="254">
        <f t="shared" si="22"/>
        <v>1</v>
      </c>
      <c r="R82" s="254">
        <f t="shared" si="22"/>
        <v>0</v>
      </c>
      <c r="S82" s="106">
        <f t="shared" si="19"/>
        <v>0.29411764705882354</v>
      </c>
      <c r="T82" s="106">
        <f t="shared" si="20"/>
        <v>0.28449502133712662</v>
      </c>
    </row>
    <row r="83" spans="1:20" x14ac:dyDescent="0.25">
      <c r="A83" s="417"/>
      <c r="B83" s="414" t="s">
        <v>49</v>
      </c>
      <c r="C83" s="415"/>
      <c r="D83" s="109">
        <f>SUM(D65:D82)</f>
        <v>264</v>
      </c>
      <c r="E83" s="109">
        <f t="shared" ref="E83:M83" si="23">SUM(E65:E82)</f>
        <v>159</v>
      </c>
      <c r="F83" s="109">
        <f t="shared" si="23"/>
        <v>146</v>
      </c>
      <c r="G83" s="109">
        <f t="shared" si="23"/>
        <v>91</v>
      </c>
      <c r="H83" s="109">
        <f t="shared" si="23"/>
        <v>12</v>
      </c>
      <c r="I83" s="109">
        <f t="shared" si="23"/>
        <v>24</v>
      </c>
      <c r="J83" s="109">
        <f t="shared" si="23"/>
        <v>14</v>
      </c>
      <c r="K83" s="109">
        <f t="shared" si="23"/>
        <v>0</v>
      </c>
      <c r="L83" s="109">
        <f t="shared" si="23"/>
        <v>0</v>
      </c>
      <c r="M83" s="109">
        <f t="shared" si="23"/>
        <v>0</v>
      </c>
      <c r="N83" s="109">
        <f t="shared" si="21"/>
        <v>434</v>
      </c>
      <c r="O83" s="109">
        <f t="shared" si="21"/>
        <v>264</v>
      </c>
      <c r="P83" s="109">
        <f t="shared" si="22"/>
        <v>146</v>
      </c>
      <c r="Q83" s="109">
        <f t="shared" si="22"/>
        <v>91</v>
      </c>
      <c r="R83" s="109">
        <f t="shared" si="22"/>
        <v>12</v>
      </c>
      <c r="S83" s="110">
        <f t="shared" si="19"/>
        <v>21.470588235294116</v>
      </c>
      <c r="T83" s="110">
        <f t="shared" si="20"/>
        <v>20.768136557610241</v>
      </c>
    </row>
    <row r="84" spans="1:20" x14ac:dyDescent="0.25">
      <c r="A84" s="417"/>
      <c r="B84" s="250" t="s">
        <v>18</v>
      </c>
      <c r="C84" s="250" t="s">
        <v>139</v>
      </c>
      <c r="D84" s="251">
        <v>0</v>
      </c>
      <c r="E84" s="251">
        <v>0</v>
      </c>
      <c r="F84" s="252">
        <v>3</v>
      </c>
      <c r="G84" s="252">
        <v>1</v>
      </c>
      <c r="H84" s="253">
        <v>0</v>
      </c>
      <c r="I84" s="274">
        <v>0</v>
      </c>
      <c r="J84" s="274">
        <v>0</v>
      </c>
      <c r="K84" s="274">
        <v>0</v>
      </c>
      <c r="L84" s="274">
        <v>0</v>
      </c>
      <c r="M84" s="274">
        <v>0</v>
      </c>
      <c r="N84" s="104">
        <f t="shared" si="21"/>
        <v>3</v>
      </c>
      <c r="O84" s="105">
        <f t="shared" si="21"/>
        <v>1</v>
      </c>
      <c r="P84" s="254">
        <f t="shared" si="22"/>
        <v>3</v>
      </c>
      <c r="Q84" s="254">
        <f t="shared" si="22"/>
        <v>1</v>
      </c>
      <c r="R84" s="254">
        <f t="shared" si="22"/>
        <v>0</v>
      </c>
      <c r="S84" s="106">
        <f t="shared" si="19"/>
        <v>0.44117647058823528</v>
      </c>
      <c r="T84" s="106">
        <f t="shared" si="20"/>
        <v>0.42674253200568996</v>
      </c>
    </row>
    <row r="85" spans="1:20" x14ac:dyDescent="0.25">
      <c r="A85" s="417"/>
      <c r="B85" s="250" t="s">
        <v>18</v>
      </c>
      <c r="C85" s="250" t="s">
        <v>152</v>
      </c>
      <c r="D85" s="251">
        <v>0</v>
      </c>
      <c r="E85" s="251">
        <v>0</v>
      </c>
      <c r="F85" s="252">
        <v>1</v>
      </c>
      <c r="G85" s="252">
        <v>1</v>
      </c>
      <c r="H85" s="253">
        <v>0</v>
      </c>
      <c r="I85" s="274">
        <v>0</v>
      </c>
      <c r="J85" s="274">
        <v>0</v>
      </c>
      <c r="K85" s="274">
        <v>0</v>
      </c>
      <c r="L85" s="274">
        <v>0</v>
      </c>
      <c r="M85" s="274">
        <v>0</v>
      </c>
      <c r="N85" s="104">
        <f t="shared" si="21"/>
        <v>1</v>
      </c>
      <c r="O85" s="105">
        <f t="shared" si="21"/>
        <v>1</v>
      </c>
      <c r="P85" s="254">
        <f t="shared" si="22"/>
        <v>1</v>
      </c>
      <c r="Q85" s="254">
        <f t="shared" si="22"/>
        <v>1</v>
      </c>
      <c r="R85" s="254">
        <f t="shared" si="22"/>
        <v>0</v>
      </c>
      <c r="S85" s="106">
        <f t="shared" si="19"/>
        <v>0.14705882352941177</v>
      </c>
      <c r="T85" s="106">
        <f t="shared" si="20"/>
        <v>0.14224751066856331</v>
      </c>
    </row>
    <row r="86" spans="1:20" x14ac:dyDescent="0.25">
      <c r="A86" s="417"/>
      <c r="B86" s="250" t="s">
        <v>18</v>
      </c>
      <c r="C86" s="250" t="s">
        <v>7</v>
      </c>
      <c r="D86" s="251">
        <v>0</v>
      </c>
      <c r="E86" s="251">
        <v>0</v>
      </c>
      <c r="F86" s="252">
        <v>1</v>
      </c>
      <c r="G86" s="252">
        <v>1</v>
      </c>
      <c r="H86" s="253">
        <v>0</v>
      </c>
      <c r="I86" s="274">
        <v>0</v>
      </c>
      <c r="J86" s="274">
        <v>0</v>
      </c>
      <c r="K86" s="274">
        <v>0</v>
      </c>
      <c r="L86" s="274">
        <v>0</v>
      </c>
      <c r="M86" s="274">
        <v>0</v>
      </c>
      <c r="N86" s="104">
        <f t="shared" si="21"/>
        <v>1</v>
      </c>
      <c r="O86" s="105">
        <f t="shared" si="21"/>
        <v>1</v>
      </c>
      <c r="P86" s="254">
        <f t="shared" si="22"/>
        <v>1</v>
      </c>
      <c r="Q86" s="254">
        <f t="shared" si="22"/>
        <v>1</v>
      </c>
      <c r="R86" s="254">
        <f t="shared" si="22"/>
        <v>0</v>
      </c>
      <c r="S86" s="106">
        <f t="shared" si="19"/>
        <v>0.14705882352941177</v>
      </c>
      <c r="T86" s="106">
        <f t="shared" si="20"/>
        <v>0.14224751066856331</v>
      </c>
    </row>
    <row r="87" spans="1:20" x14ac:dyDescent="0.25">
      <c r="A87" s="417"/>
      <c r="B87" s="250" t="s">
        <v>18</v>
      </c>
      <c r="C87" s="250" t="s">
        <v>9</v>
      </c>
      <c r="D87" s="251">
        <v>0</v>
      </c>
      <c r="E87" s="251">
        <v>0</v>
      </c>
      <c r="F87" s="252">
        <v>5</v>
      </c>
      <c r="G87" s="252">
        <v>3</v>
      </c>
      <c r="H87" s="253">
        <v>0</v>
      </c>
      <c r="I87" s="274">
        <v>0</v>
      </c>
      <c r="J87" s="274">
        <v>0</v>
      </c>
      <c r="K87" s="274">
        <v>0</v>
      </c>
      <c r="L87" s="274">
        <v>0</v>
      </c>
      <c r="M87" s="274">
        <v>0</v>
      </c>
      <c r="N87" s="104">
        <f t="shared" si="21"/>
        <v>5</v>
      </c>
      <c r="O87" s="105">
        <f t="shared" si="21"/>
        <v>3</v>
      </c>
      <c r="P87" s="254">
        <f t="shared" si="22"/>
        <v>5</v>
      </c>
      <c r="Q87" s="254">
        <f t="shared" si="22"/>
        <v>3</v>
      </c>
      <c r="R87" s="254">
        <f t="shared" si="22"/>
        <v>0</v>
      </c>
      <c r="S87" s="106">
        <f t="shared" si="19"/>
        <v>0.73529411764705876</v>
      </c>
      <c r="T87" s="106">
        <f t="shared" si="20"/>
        <v>0.71123755334281646</v>
      </c>
    </row>
    <row r="88" spans="1:20" x14ac:dyDescent="0.25">
      <c r="A88" s="417"/>
      <c r="B88" s="250" t="s">
        <v>18</v>
      </c>
      <c r="C88" s="250" t="s">
        <v>141</v>
      </c>
      <c r="D88" s="251">
        <v>0</v>
      </c>
      <c r="E88" s="251">
        <v>0</v>
      </c>
      <c r="F88" s="252">
        <v>1</v>
      </c>
      <c r="G88" s="252">
        <v>0</v>
      </c>
      <c r="H88" s="253">
        <v>0</v>
      </c>
      <c r="I88" s="274">
        <v>0</v>
      </c>
      <c r="J88" s="274">
        <v>0</v>
      </c>
      <c r="K88" s="274">
        <v>0</v>
      </c>
      <c r="L88" s="274">
        <v>0</v>
      </c>
      <c r="M88" s="274">
        <v>0</v>
      </c>
      <c r="N88" s="104">
        <f t="shared" si="21"/>
        <v>1</v>
      </c>
      <c r="O88" s="105">
        <f t="shared" si="21"/>
        <v>0</v>
      </c>
      <c r="P88" s="254">
        <f t="shared" si="22"/>
        <v>1</v>
      </c>
      <c r="Q88" s="254">
        <f t="shared" si="22"/>
        <v>0</v>
      </c>
      <c r="R88" s="254">
        <f t="shared" si="22"/>
        <v>0</v>
      </c>
      <c r="S88" s="106">
        <f t="shared" si="19"/>
        <v>0.14705882352941177</v>
      </c>
      <c r="T88" s="106">
        <f t="shared" si="20"/>
        <v>0.14224751066856331</v>
      </c>
    </row>
    <row r="89" spans="1:20" ht="15" customHeight="1" x14ac:dyDescent="0.25">
      <c r="A89" s="417"/>
      <c r="B89" s="250" t="s">
        <v>18</v>
      </c>
      <c r="C89" s="278" t="s">
        <v>597</v>
      </c>
      <c r="D89" s="252">
        <v>0</v>
      </c>
      <c r="E89" s="252">
        <v>0</v>
      </c>
      <c r="F89" s="252">
        <v>0</v>
      </c>
      <c r="G89" s="252">
        <v>0</v>
      </c>
      <c r="H89" s="253">
        <v>0</v>
      </c>
      <c r="I89" s="115">
        <v>0</v>
      </c>
      <c r="J89" s="115">
        <v>0</v>
      </c>
      <c r="K89" s="115">
        <v>1</v>
      </c>
      <c r="L89" s="115">
        <v>0</v>
      </c>
      <c r="M89" s="115">
        <v>0</v>
      </c>
      <c r="N89" s="104">
        <f t="shared" si="21"/>
        <v>1</v>
      </c>
      <c r="O89" s="105">
        <f t="shared" si="21"/>
        <v>0</v>
      </c>
      <c r="P89" s="254">
        <f t="shared" si="22"/>
        <v>1</v>
      </c>
      <c r="Q89" s="254">
        <f t="shared" si="22"/>
        <v>0</v>
      </c>
      <c r="R89" s="254">
        <f t="shared" si="22"/>
        <v>0</v>
      </c>
      <c r="S89" s="106">
        <f t="shared" si="19"/>
        <v>0.14705882352941177</v>
      </c>
      <c r="T89" s="106">
        <f t="shared" si="20"/>
        <v>0.14224751066856331</v>
      </c>
    </row>
    <row r="90" spans="1:20" x14ac:dyDescent="0.25">
      <c r="A90" s="417"/>
      <c r="B90" s="250" t="s">
        <v>18</v>
      </c>
      <c r="C90" s="250" t="s">
        <v>151</v>
      </c>
      <c r="D90" s="251">
        <v>0</v>
      </c>
      <c r="E90" s="251">
        <v>0</v>
      </c>
      <c r="F90" s="252">
        <v>2</v>
      </c>
      <c r="G90" s="252">
        <v>0</v>
      </c>
      <c r="H90" s="253">
        <v>0</v>
      </c>
      <c r="I90" s="274">
        <v>0</v>
      </c>
      <c r="J90" s="274">
        <v>0</v>
      </c>
      <c r="K90" s="274">
        <v>0</v>
      </c>
      <c r="L90" s="274">
        <v>0</v>
      </c>
      <c r="M90" s="274">
        <v>0</v>
      </c>
      <c r="N90" s="104">
        <f t="shared" si="21"/>
        <v>2</v>
      </c>
      <c r="O90" s="105">
        <f t="shared" si="21"/>
        <v>0</v>
      </c>
      <c r="P90" s="254">
        <f t="shared" si="22"/>
        <v>2</v>
      </c>
      <c r="Q90" s="254">
        <f t="shared" si="22"/>
        <v>0</v>
      </c>
      <c r="R90" s="254">
        <f t="shared" si="22"/>
        <v>0</v>
      </c>
      <c r="S90" s="106">
        <f t="shared" si="19"/>
        <v>0.29411764705882354</v>
      </c>
      <c r="T90" s="106">
        <f t="shared" si="20"/>
        <v>0.28449502133712662</v>
      </c>
    </row>
    <row r="91" spans="1:20" x14ac:dyDescent="0.25">
      <c r="A91" s="417"/>
      <c r="B91" s="250" t="s">
        <v>18</v>
      </c>
      <c r="C91" s="250" t="s">
        <v>602</v>
      </c>
      <c r="D91" s="251">
        <v>0</v>
      </c>
      <c r="E91" s="251">
        <v>0</v>
      </c>
      <c r="F91" s="252">
        <v>2</v>
      </c>
      <c r="G91" s="262">
        <v>1</v>
      </c>
      <c r="H91" s="253">
        <v>2</v>
      </c>
      <c r="I91" s="274">
        <v>0</v>
      </c>
      <c r="J91" s="274">
        <v>0</v>
      </c>
      <c r="K91" s="274">
        <v>0</v>
      </c>
      <c r="L91" s="274">
        <v>0</v>
      </c>
      <c r="M91" s="274">
        <v>0</v>
      </c>
      <c r="N91" s="104">
        <f t="shared" si="21"/>
        <v>2</v>
      </c>
      <c r="O91" s="105">
        <f t="shared" si="21"/>
        <v>1</v>
      </c>
      <c r="P91" s="254">
        <f t="shared" si="22"/>
        <v>2</v>
      </c>
      <c r="Q91" s="254">
        <f t="shared" si="22"/>
        <v>1</v>
      </c>
      <c r="R91" s="254">
        <f t="shared" si="22"/>
        <v>2</v>
      </c>
      <c r="S91" s="106">
        <f t="shared" si="19"/>
        <v>0.29411764705882354</v>
      </c>
      <c r="T91" s="106">
        <f t="shared" si="20"/>
        <v>0.28449502133712662</v>
      </c>
    </row>
    <row r="92" spans="1:20" x14ac:dyDescent="0.25">
      <c r="A92" s="417"/>
      <c r="B92" s="250" t="s">
        <v>18</v>
      </c>
      <c r="C92" s="250" t="s">
        <v>11</v>
      </c>
      <c r="D92" s="251">
        <v>0</v>
      </c>
      <c r="E92" s="251">
        <v>0</v>
      </c>
      <c r="F92" s="279">
        <v>3</v>
      </c>
      <c r="G92" s="108">
        <v>1</v>
      </c>
      <c r="H92" s="263">
        <v>2</v>
      </c>
      <c r="I92" s="277">
        <v>0</v>
      </c>
      <c r="J92" s="277">
        <v>0</v>
      </c>
      <c r="K92" s="274">
        <v>0</v>
      </c>
      <c r="L92" s="274">
        <v>0</v>
      </c>
      <c r="M92" s="274">
        <v>0</v>
      </c>
      <c r="N92" s="104">
        <f t="shared" si="21"/>
        <v>3</v>
      </c>
      <c r="O92" s="105">
        <f t="shared" si="21"/>
        <v>1</v>
      </c>
      <c r="P92" s="254">
        <f t="shared" si="22"/>
        <v>3</v>
      </c>
      <c r="Q92" s="254">
        <f t="shared" si="22"/>
        <v>1</v>
      </c>
      <c r="R92" s="254">
        <f t="shared" si="22"/>
        <v>2</v>
      </c>
      <c r="S92" s="106">
        <f t="shared" si="19"/>
        <v>0.44117647058823528</v>
      </c>
      <c r="T92" s="106">
        <f t="shared" si="20"/>
        <v>0.42674253200568996</v>
      </c>
    </row>
    <row r="93" spans="1:20" x14ac:dyDescent="0.25">
      <c r="A93" s="417"/>
      <c r="B93" s="250" t="s">
        <v>18</v>
      </c>
      <c r="C93" s="250" t="s">
        <v>17</v>
      </c>
      <c r="D93" s="252">
        <v>141</v>
      </c>
      <c r="E93" s="253">
        <v>82</v>
      </c>
      <c r="F93" s="108">
        <v>0</v>
      </c>
      <c r="G93" s="280">
        <v>0</v>
      </c>
      <c r="H93" s="253">
        <v>0</v>
      </c>
      <c r="I93" s="281">
        <v>21</v>
      </c>
      <c r="J93" s="281">
        <v>12</v>
      </c>
      <c r="K93" s="277">
        <v>0</v>
      </c>
      <c r="L93" s="277">
        <v>0</v>
      </c>
      <c r="M93" s="282">
        <v>0</v>
      </c>
      <c r="N93" s="104">
        <f t="shared" si="21"/>
        <v>162</v>
      </c>
      <c r="O93" s="105">
        <f t="shared" si="21"/>
        <v>94</v>
      </c>
      <c r="P93" s="254">
        <f t="shared" si="22"/>
        <v>0</v>
      </c>
      <c r="Q93" s="254">
        <f t="shared" si="22"/>
        <v>0</v>
      </c>
      <c r="R93" s="254">
        <f t="shared" si="22"/>
        <v>0</v>
      </c>
      <c r="S93" s="106">
        <f t="shared" si="19"/>
        <v>0</v>
      </c>
      <c r="T93" s="106">
        <f t="shared" si="20"/>
        <v>0</v>
      </c>
    </row>
    <row r="94" spans="1:20" x14ac:dyDescent="0.25">
      <c r="A94" s="417"/>
      <c r="B94" s="250" t="s">
        <v>18</v>
      </c>
      <c r="C94" s="250" t="s">
        <v>13</v>
      </c>
      <c r="D94" s="251">
        <v>0</v>
      </c>
      <c r="E94" s="251">
        <v>0</v>
      </c>
      <c r="F94" s="58">
        <v>3</v>
      </c>
      <c r="G94" s="252">
        <v>1</v>
      </c>
      <c r="H94" s="253">
        <v>0</v>
      </c>
      <c r="I94" s="274">
        <v>0</v>
      </c>
      <c r="J94" s="274">
        <v>0</v>
      </c>
      <c r="K94" s="274">
        <v>0</v>
      </c>
      <c r="L94" s="274">
        <v>0</v>
      </c>
      <c r="M94" s="274">
        <v>0</v>
      </c>
      <c r="N94" s="104">
        <f t="shared" si="21"/>
        <v>3</v>
      </c>
      <c r="O94" s="105">
        <f t="shared" si="21"/>
        <v>1</v>
      </c>
      <c r="P94" s="254">
        <f t="shared" si="22"/>
        <v>3</v>
      </c>
      <c r="Q94" s="254">
        <f t="shared" si="22"/>
        <v>1</v>
      </c>
      <c r="R94" s="254">
        <f t="shared" si="22"/>
        <v>0</v>
      </c>
      <c r="S94" s="106">
        <f t="shared" si="19"/>
        <v>0.44117647058823528</v>
      </c>
      <c r="T94" s="106">
        <f t="shared" si="20"/>
        <v>0.42674253200568996</v>
      </c>
    </row>
    <row r="95" spans="1:20" x14ac:dyDescent="0.25">
      <c r="A95" s="417"/>
      <c r="B95" s="250" t="s">
        <v>18</v>
      </c>
      <c r="C95" s="250" t="s">
        <v>14</v>
      </c>
      <c r="D95" s="251">
        <v>0</v>
      </c>
      <c r="E95" s="251">
        <v>0</v>
      </c>
      <c r="F95" s="252">
        <v>1</v>
      </c>
      <c r="G95" s="252">
        <v>0</v>
      </c>
      <c r="H95" s="253">
        <v>1</v>
      </c>
      <c r="I95" s="274">
        <v>0</v>
      </c>
      <c r="J95" s="274">
        <v>0</v>
      </c>
      <c r="K95" s="274">
        <v>0</v>
      </c>
      <c r="L95" s="274">
        <v>0</v>
      </c>
      <c r="M95" s="274">
        <v>0</v>
      </c>
      <c r="N95" s="104">
        <f t="shared" si="21"/>
        <v>1</v>
      </c>
      <c r="O95" s="105">
        <f t="shared" si="21"/>
        <v>0</v>
      </c>
      <c r="P95" s="254">
        <f t="shared" si="22"/>
        <v>1</v>
      </c>
      <c r="Q95" s="254">
        <f t="shared" si="22"/>
        <v>0</v>
      </c>
      <c r="R95" s="254">
        <f t="shared" si="22"/>
        <v>1</v>
      </c>
      <c r="S95" s="106">
        <f t="shared" si="19"/>
        <v>0.14705882352941177</v>
      </c>
      <c r="T95" s="106">
        <f t="shared" si="20"/>
        <v>0.14224751066856331</v>
      </c>
    </row>
    <row r="96" spans="1:20" x14ac:dyDescent="0.25">
      <c r="A96" s="417"/>
      <c r="B96" s="250" t="s">
        <v>18</v>
      </c>
      <c r="C96" s="250" t="s">
        <v>599</v>
      </c>
      <c r="D96" s="251">
        <v>0</v>
      </c>
      <c r="E96" s="251">
        <v>0</v>
      </c>
      <c r="F96" s="252">
        <v>1</v>
      </c>
      <c r="G96" s="252">
        <v>1</v>
      </c>
      <c r="H96" s="253">
        <v>1</v>
      </c>
      <c r="I96" s="274">
        <v>0</v>
      </c>
      <c r="J96" s="274">
        <v>0</v>
      </c>
      <c r="K96" s="274">
        <v>0</v>
      </c>
      <c r="L96" s="274">
        <v>0</v>
      </c>
      <c r="M96" s="274">
        <v>0</v>
      </c>
      <c r="N96" s="104">
        <f t="shared" si="21"/>
        <v>1</v>
      </c>
      <c r="O96" s="105">
        <f t="shared" si="21"/>
        <v>1</v>
      </c>
      <c r="P96" s="254">
        <f t="shared" si="22"/>
        <v>1</v>
      </c>
      <c r="Q96" s="254">
        <f t="shared" si="22"/>
        <v>1</v>
      </c>
      <c r="R96" s="254">
        <f t="shared" si="22"/>
        <v>1</v>
      </c>
      <c r="S96" s="106">
        <f t="shared" si="19"/>
        <v>0.14705882352941177</v>
      </c>
      <c r="T96" s="106">
        <f t="shared" si="20"/>
        <v>0.14224751066856331</v>
      </c>
    </row>
    <row r="97" spans="1:20" x14ac:dyDescent="0.25">
      <c r="A97" s="417"/>
      <c r="B97" s="250" t="s">
        <v>18</v>
      </c>
      <c r="C97" s="250" t="s">
        <v>16</v>
      </c>
      <c r="D97" s="251">
        <v>0</v>
      </c>
      <c r="E97" s="251">
        <v>0</v>
      </c>
      <c r="F97" s="252">
        <v>24</v>
      </c>
      <c r="G97" s="252">
        <v>16</v>
      </c>
      <c r="H97" s="253">
        <v>0</v>
      </c>
      <c r="I97" s="274">
        <v>0</v>
      </c>
      <c r="J97" s="274">
        <v>0</v>
      </c>
      <c r="K97" s="274">
        <v>0</v>
      </c>
      <c r="L97" s="274">
        <v>0</v>
      </c>
      <c r="M97" s="274">
        <v>0</v>
      </c>
      <c r="N97" s="104">
        <f t="shared" si="21"/>
        <v>24</v>
      </c>
      <c r="O97" s="105">
        <f t="shared" si="21"/>
        <v>16</v>
      </c>
      <c r="P97" s="254">
        <f t="shared" si="22"/>
        <v>24</v>
      </c>
      <c r="Q97" s="254">
        <f t="shared" si="22"/>
        <v>16</v>
      </c>
      <c r="R97" s="254">
        <f t="shared" si="22"/>
        <v>0</v>
      </c>
      <c r="S97" s="106">
        <f t="shared" si="19"/>
        <v>3.5294117647058822</v>
      </c>
      <c r="T97" s="106">
        <f t="shared" si="20"/>
        <v>3.4139402560455197</v>
      </c>
    </row>
    <row r="98" spans="1:20" x14ac:dyDescent="0.25">
      <c r="A98" s="417"/>
      <c r="B98" s="250" t="s">
        <v>18</v>
      </c>
      <c r="C98" s="250" t="s">
        <v>143</v>
      </c>
      <c r="D98" s="251">
        <v>0</v>
      </c>
      <c r="E98" s="251">
        <v>0</v>
      </c>
      <c r="F98" s="262">
        <v>1</v>
      </c>
      <c r="G98" s="262">
        <v>0</v>
      </c>
      <c r="H98" s="253">
        <v>0</v>
      </c>
      <c r="I98" s="274">
        <v>0</v>
      </c>
      <c r="J98" s="274">
        <v>0</v>
      </c>
      <c r="K98" s="274">
        <v>0</v>
      </c>
      <c r="L98" s="274">
        <v>0</v>
      </c>
      <c r="M98" s="274">
        <v>0</v>
      </c>
      <c r="N98" s="104">
        <f t="shared" si="21"/>
        <v>1</v>
      </c>
      <c r="O98" s="105">
        <f t="shared" si="21"/>
        <v>0</v>
      </c>
      <c r="P98" s="254">
        <f t="shared" si="22"/>
        <v>1</v>
      </c>
      <c r="Q98" s="254">
        <f t="shared" si="22"/>
        <v>0</v>
      </c>
      <c r="R98" s="254">
        <f t="shared" si="22"/>
        <v>0</v>
      </c>
      <c r="S98" s="106">
        <f t="shared" si="19"/>
        <v>0.14705882352941177</v>
      </c>
      <c r="T98" s="106">
        <f t="shared" si="20"/>
        <v>0.14224751066856331</v>
      </c>
    </row>
    <row r="99" spans="1:20" x14ac:dyDescent="0.25">
      <c r="A99" s="417"/>
      <c r="B99" s="414" t="s">
        <v>50</v>
      </c>
      <c r="C99" s="415"/>
      <c r="D99" s="109">
        <f>SUM(D84:D98)</f>
        <v>141</v>
      </c>
      <c r="E99" s="109">
        <f t="shared" ref="E99:M99" si="24">SUM(E84:E98)</f>
        <v>82</v>
      </c>
      <c r="F99" s="109">
        <f t="shared" si="24"/>
        <v>48</v>
      </c>
      <c r="G99" s="109">
        <f t="shared" si="24"/>
        <v>26</v>
      </c>
      <c r="H99" s="109">
        <f t="shared" si="24"/>
        <v>6</v>
      </c>
      <c r="I99" s="109">
        <f t="shared" si="24"/>
        <v>21</v>
      </c>
      <c r="J99" s="109">
        <f t="shared" si="24"/>
        <v>12</v>
      </c>
      <c r="K99" s="109">
        <f t="shared" si="24"/>
        <v>1</v>
      </c>
      <c r="L99" s="109">
        <f t="shared" si="24"/>
        <v>0</v>
      </c>
      <c r="M99" s="109">
        <f t="shared" si="24"/>
        <v>0</v>
      </c>
      <c r="N99" s="109">
        <f t="shared" si="21"/>
        <v>211</v>
      </c>
      <c r="O99" s="109">
        <f t="shared" si="21"/>
        <v>120</v>
      </c>
      <c r="P99" s="109">
        <f t="shared" si="22"/>
        <v>49</v>
      </c>
      <c r="Q99" s="109">
        <f t="shared" si="22"/>
        <v>26</v>
      </c>
      <c r="R99" s="109">
        <f t="shared" si="22"/>
        <v>6</v>
      </c>
      <c r="S99" s="110">
        <f t="shared" si="19"/>
        <v>7.2058823529411757</v>
      </c>
      <c r="T99" s="110">
        <f t="shared" si="20"/>
        <v>6.9701280227596012</v>
      </c>
    </row>
    <row r="100" spans="1:20" x14ac:dyDescent="0.25">
      <c r="A100" s="417"/>
      <c r="B100" s="278" t="s">
        <v>20</v>
      </c>
      <c r="C100" s="278" t="s">
        <v>9</v>
      </c>
      <c r="D100" s="283">
        <v>0</v>
      </c>
      <c r="E100" s="284">
        <v>0</v>
      </c>
      <c r="F100" s="285">
        <v>0</v>
      </c>
      <c r="G100" s="285">
        <v>0</v>
      </c>
      <c r="H100" s="286">
        <v>0</v>
      </c>
      <c r="I100" s="277">
        <v>0</v>
      </c>
      <c r="J100" s="277">
        <v>0</v>
      </c>
      <c r="K100" s="115">
        <v>1</v>
      </c>
      <c r="L100" s="115">
        <v>1</v>
      </c>
      <c r="M100" s="115">
        <v>0</v>
      </c>
      <c r="N100" s="104">
        <f t="shared" si="21"/>
        <v>1</v>
      </c>
      <c r="O100" s="105">
        <f t="shared" si="21"/>
        <v>1</v>
      </c>
      <c r="P100" s="254">
        <f t="shared" si="22"/>
        <v>1</v>
      </c>
      <c r="Q100" s="254">
        <f t="shared" si="22"/>
        <v>1</v>
      </c>
      <c r="R100" s="254">
        <f t="shared" si="22"/>
        <v>0</v>
      </c>
      <c r="S100" s="106">
        <f t="shared" si="19"/>
        <v>0.14705882352941177</v>
      </c>
      <c r="T100" s="106">
        <f t="shared" si="20"/>
        <v>0.14224751066856331</v>
      </c>
    </row>
    <row r="101" spans="1:20" x14ac:dyDescent="0.25">
      <c r="A101" s="417"/>
      <c r="B101" s="278" t="s">
        <v>20</v>
      </c>
      <c r="C101" s="278" t="s">
        <v>603</v>
      </c>
      <c r="D101" s="283">
        <v>0</v>
      </c>
      <c r="E101" s="283">
        <v>0</v>
      </c>
      <c r="F101" s="287">
        <v>0</v>
      </c>
      <c r="G101" s="287">
        <v>0</v>
      </c>
      <c r="H101" s="288">
        <v>0</v>
      </c>
      <c r="I101" s="274">
        <v>0</v>
      </c>
      <c r="J101" s="274">
        <v>0</v>
      </c>
      <c r="K101" s="115">
        <v>1</v>
      </c>
      <c r="L101" s="115">
        <v>0</v>
      </c>
      <c r="M101" s="115">
        <v>0</v>
      </c>
      <c r="N101" s="104">
        <f t="shared" si="21"/>
        <v>1</v>
      </c>
      <c r="O101" s="105">
        <f t="shared" si="21"/>
        <v>0</v>
      </c>
      <c r="P101" s="254">
        <f t="shared" si="22"/>
        <v>1</v>
      </c>
      <c r="Q101" s="254">
        <f t="shared" si="22"/>
        <v>0</v>
      </c>
      <c r="R101" s="254">
        <f t="shared" si="22"/>
        <v>0</v>
      </c>
      <c r="S101" s="106">
        <f t="shared" si="19"/>
        <v>0.14705882352941177</v>
      </c>
      <c r="T101" s="106">
        <f t="shared" si="20"/>
        <v>0.14224751066856331</v>
      </c>
    </row>
    <row r="102" spans="1:20" x14ac:dyDescent="0.25">
      <c r="A102" s="417"/>
      <c r="B102" s="278" t="s">
        <v>20</v>
      </c>
      <c r="C102" s="278" t="s">
        <v>11</v>
      </c>
      <c r="D102" s="283">
        <v>0</v>
      </c>
      <c r="E102" s="284">
        <v>0</v>
      </c>
      <c r="F102" s="285">
        <v>0</v>
      </c>
      <c r="G102" s="285">
        <v>0</v>
      </c>
      <c r="H102" s="285">
        <v>0</v>
      </c>
      <c r="I102" s="274">
        <v>0</v>
      </c>
      <c r="J102" s="274">
        <v>0</v>
      </c>
      <c r="K102" s="289">
        <v>2</v>
      </c>
      <c r="L102" s="289">
        <v>1</v>
      </c>
      <c r="M102" s="255">
        <v>0</v>
      </c>
      <c r="N102" s="104">
        <f t="shared" si="21"/>
        <v>2</v>
      </c>
      <c r="O102" s="105">
        <f t="shared" si="21"/>
        <v>1</v>
      </c>
      <c r="P102" s="254">
        <f t="shared" si="22"/>
        <v>2</v>
      </c>
      <c r="Q102" s="254">
        <f t="shared" si="22"/>
        <v>1</v>
      </c>
      <c r="R102" s="254">
        <f t="shared" si="22"/>
        <v>0</v>
      </c>
      <c r="S102" s="106">
        <f t="shared" si="19"/>
        <v>0.29411764705882354</v>
      </c>
      <c r="T102" s="106">
        <f t="shared" si="20"/>
        <v>0.28449502133712662</v>
      </c>
    </row>
    <row r="103" spans="1:20" x14ac:dyDescent="0.25">
      <c r="A103" s="417"/>
      <c r="B103" s="278" t="s">
        <v>20</v>
      </c>
      <c r="C103" s="250" t="s">
        <v>17</v>
      </c>
      <c r="D103" s="252">
        <v>9</v>
      </c>
      <c r="E103" s="253">
        <v>3</v>
      </c>
      <c r="F103" s="108">
        <v>0</v>
      </c>
      <c r="G103" s="108">
        <v>0</v>
      </c>
      <c r="H103" s="108">
        <v>0</v>
      </c>
      <c r="I103" s="115">
        <v>18</v>
      </c>
      <c r="J103" s="115">
        <v>8</v>
      </c>
      <c r="K103" s="277">
        <v>0</v>
      </c>
      <c r="L103" s="277">
        <v>0</v>
      </c>
      <c r="M103" s="282">
        <v>0</v>
      </c>
      <c r="N103" s="104">
        <f t="shared" si="21"/>
        <v>27</v>
      </c>
      <c r="O103" s="105">
        <f t="shared" si="21"/>
        <v>11</v>
      </c>
      <c r="P103" s="254">
        <f t="shared" si="22"/>
        <v>0</v>
      </c>
      <c r="Q103" s="254">
        <f t="shared" si="22"/>
        <v>0</v>
      </c>
      <c r="R103" s="254">
        <f t="shared" si="22"/>
        <v>0</v>
      </c>
      <c r="S103" s="106">
        <f t="shared" si="19"/>
        <v>0</v>
      </c>
      <c r="T103" s="106">
        <f t="shared" si="20"/>
        <v>0</v>
      </c>
    </row>
    <row r="104" spans="1:20" ht="26.25" x14ac:dyDescent="0.25">
      <c r="A104" s="417"/>
      <c r="B104" s="278" t="s">
        <v>20</v>
      </c>
      <c r="C104" s="290" t="s">
        <v>5</v>
      </c>
      <c r="D104" s="283">
        <v>0</v>
      </c>
      <c r="E104" s="284">
        <v>0</v>
      </c>
      <c r="F104" s="285">
        <v>0</v>
      </c>
      <c r="G104" s="285">
        <v>0</v>
      </c>
      <c r="H104" s="285">
        <v>0</v>
      </c>
      <c r="I104" s="274">
        <v>0</v>
      </c>
      <c r="J104" s="274">
        <v>0</v>
      </c>
      <c r="K104" s="115">
        <v>1</v>
      </c>
      <c r="L104" s="115">
        <v>0</v>
      </c>
      <c r="M104" s="255">
        <v>0</v>
      </c>
      <c r="N104" s="104">
        <f t="shared" si="21"/>
        <v>1</v>
      </c>
      <c r="O104" s="105">
        <f t="shared" si="21"/>
        <v>0</v>
      </c>
      <c r="P104" s="254">
        <f t="shared" si="22"/>
        <v>1</v>
      </c>
      <c r="Q104" s="254">
        <f t="shared" si="22"/>
        <v>0</v>
      </c>
      <c r="R104" s="254">
        <f t="shared" si="22"/>
        <v>0</v>
      </c>
      <c r="S104" s="106">
        <f t="shared" si="19"/>
        <v>0.14705882352941177</v>
      </c>
      <c r="T104" s="106">
        <f t="shared" si="20"/>
        <v>0.14224751066856331</v>
      </c>
    </row>
    <row r="105" spans="1:20" x14ac:dyDescent="0.25">
      <c r="A105" s="417"/>
      <c r="B105" s="278" t="s">
        <v>20</v>
      </c>
      <c r="C105" s="250" t="s">
        <v>16</v>
      </c>
      <c r="D105" s="251">
        <v>0</v>
      </c>
      <c r="E105" s="291">
        <v>0</v>
      </c>
      <c r="F105" s="108">
        <v>1</v>
      </c>
      <c r="G105" s="108">
        <v>0</v>
      </c>
      <c r="H105" s="108">
        <v>1</v>
      </c>
      <c r="I105" s="274">
        <v>0</v>
      </c>
      <c r="J105" s="274">
        <v>0</v>
      </c>
      <c r="K105" s="277">
        <v>2</v>
      </c>
      <c r="L105" s="277">
        <v>1</v>
      </c>
      <c r="M105" s="282">
        <v>0</v>
      </c>
      <c r="N105" s="104">
        <f>D105+F105+I105+K105</f>
        <v>3</v>
      </c>
      <c r="O105" s="105">
        <f>E105+G105+J105+L105</f>
        <v>1</v>
      </c>
      <c r="P105" s="254">
        <f t="shared" ref="P105:R106" si="25">F105+K105</f>
        <v>3</v>
      </c>
      <c r="Q105" s="254">
        <f t="shared" si="25"/>
        <v>1</v>
      </c>
      <c r="R105" s="254">
        <f t="shared" si="25"/>
        <v>1</v>
      </c>
      <c r="S105" s="106">
        <f t="shared" si="19"/>
        <v>0.44117647058823528</v>
      </c>
      <c r="T105" s="106">
        <f t="shared" si="20"/>
        <v>0.42674253200568996</v>
      </c>
    </row>
    <row r="106" spans="1:20" ht="15" customHeight="1" x14ac:dyDescent="0.25">
      <c r="A106" s="417"/>
      <c r="B106" s="414" t="s">
        <v>51</v>
      </c>
      <c r="C106" s="415"/>
      <c r="D106" s="109">
        <f>SUM(D100:D105)</f>
        <v>9</v>
      </c>
      <c r="E106" s="109">
        <f t="shared" ref="E106:M106" si="26">SUM(E100:E105)</f>
        <v>3</v>
      </c>
      <c r="F106" s="109">
        <f t="shared" si="26"/>
        <v>1</v>
      </c>
      <c r="G106" s="109">
        <f t="shared" si="26"/>
        <v>0</v>
      </c>
      <c r="H106" s="109">
        <f t="shared" si="26"/>
        <v>1</v>
      </c>
      <c r="I106" s="109">
        <f t="shared" si="26"/>
        <v>18</v>
      </c>
      <c r="J106" s="109">
        <f t="shared" si="26"/>
        <v>8</v>
      </c>
      <c r="K106" s="109">
        <f t="shared" si="26"/>
        <v>7</v>
      </c>
      <c r="L106" s="109">
        <f t="shared" si="26"/>
        <v>3</v>
      </c>
      <c r="M106" s="109">
        <f t="shared" si="26"/>
        <v>0</v>
      </c>
      <c r="N106" s="109">
        <f>D106+F106+I106+K106</f>
        <v>35</v>
      </c>
      <c r="O106" s="109">
        <f>E106+G106+J106+L106</f>
        <v>14</v>
      </c>
      <c r="P106" s="109">
        <f t="shared" si="25"/>
        <v>8</v>
      </c>
      <c r="Q106" s="109">
        <f t="shared" si="25"/>
        <v>3</v>
      </c>
      <c r="R106" s="109">
        <f t="shared" si="25"/>
        <v>1</v>
      </c>
      <c r="S106" s="110">
        <f t="shared" si="19"/>
        <v>1.1764705882352942</v>
      </c>
      <c r="T106" s="110">
        <f t="shared" si="20"/>
        <v>1.1379800853485065</v>
      </c>
    </row>
    <row r="107" spans="1:20" x14ac:dyDescent="0.25">
      <c r="A107" s="418"/>
      <c r="B107" s="419" t="s">
        <v>52</v>
      </c>
      <c r="C107" s="419"/>
      <c r="D107" s="112">
        <f>D83+D99+D106</f>
        <v>414</v>
      </c>
      <c r="E107" s="112">
        <f t="shared" ref="E107:R107" si="27">E83+E99+E106</f>
        <v>244</v>
      </c>
      <c r="F107" s="112">
        <f t="shared" si="27"/>
        <v>195</v>
      </c>
      <c r="G107" s="112">
        <f t="shared" si="27"/>
        <v>117</v>
      </c>
      <c r="H107" s="112">
        <f t="shared" si="27"/>
        <v>19</v>
      </c>
      <c r="I107" s="112">
        <f t="shared" si="27"/>
        <v>63</v>
      </c>
      <c r="J107" s="112">
        <f t="shared" si="27"/>
        <v>34</v>
      </c>
      <c r="K107" s="112">
        <f t="shared" si="27"/>
        <v>8</v>
      </c>
      <c r="L107" s="112">
        <f t="shared" si="27"/>
        <v>3</v>
      </c>
      <c r="M107" s="112">
        <f t="shared" si="27"/>
        <v>0</v>
      </c>
      <c r="N107" s="112">
        <f t="shared" si="27"/>
        <v>680</v>
      </c>
      <c r="O107" s="112">
        <f t="shared" si="27"/>
        <v>398</v>
      </c>
      <c r="P107" s="112">
        <f t="shared" si="27"/>
        <v>203</v>
      </c>
      <c r="Q107" s="112">
        <f t="shared" si="27"/>
        <v>120</v>
      </c>
      <c r="R107" s="273">
        <f t="shared" si="27"/>
        <v>19</v>
      </c>
      <c r="S107" s="113">
        <f t="shared" si="19"/>
        <v>29.852941176470587</v>
      </c>
      <c r="T107" s="113">
        <f t="shared" si="20"/>
        <v>28.87624466571835</v>
      </c>
    </row>
    <row r="108" spans="1:20" x14ac:dyDescent="0.25">
      <c r="A108" s="416" t="s">
        <v>53</v>
      </c>
      <c r="B108" s="250" t="s">
        <v>521</v>
      </c>
      <c r="C108" s="250" t="s">
        <v>140</v>
      </c>
      <c r="D108" s="251">
        <v>0</v>
      </c>
      <c r="E108" s="251">
        <v>0</v>
      </c>
      <c r="F108" s="252">
        <v>1</v>
      </c>
      <c r="G108" s="252">
        <v>0</v>
      </c>
      <c r="H108" s="253">
        <v>0</v>
      </c>
      <c r="I108" s="103">
        <v>0</v>
      </c>
      <c r="J108" s="103">
        <v>0</v>
      </c>
      <c r="K108" s="103">
        <v>0</v>
      </c>
      <c r="L108" s="103">
        <v>0</v>
      </c>
      <c r="M108" s="103">
        <v>0</v>
      </c>
      <c r="N108" s="104">
        <f t="shared" ref="N108:O123" si="28">D108+F108+I108+K108</f>
        <v>1</v>
      </c>
      <c r="O108" s="105">
        <f t="shared" si="28"/>
        <v>0</v>
      </c>
      <c r="P108" s="254">
        <f t="shared" ref="P108:R123" si="29">F108+K108</f>
        <v>1</v>
      </c>
      <c r="Q108" s="254">
        <f t="shared" si="29"/>
        <v>0</v>
      </c>
      <c r="R108" s="254">
        <f t="shared" si="29"/>
        <v>0</v>
      </c>
      <c r="S108" s="106">
        <f>P108/$N$124*100</f>
        <v>0.1371742112482853</v>
      </c>
      <c r="T108" s="106">
        <f t="shared" si="20"/>
        <v>0.14224751066856331</v>
      </c>
    </row>
    <row r="109" spans="1:20" x14ac:dyDescent="0.25">
      <c r="A109" s="417"/>
      <c r="B109" s="250" t="s">
        <v>521</v>
      </c>
      <c r="C109" s="250" t="s">
        <v>8</v>
      </c>
      <c r="D109" s="251">
        <v>0</v>
      </c>
      <c r="E109" s="251">
        <v>0</v>
      </c>
      <c r="F109" s="252">
        <v>1</v>
      </c>
      <c r="G109" s="252">
        <v>1</v>
      </c>
      <c r="H109" s="253">
        <v>0</v>
      </c>
      <c r="I109" s="103">
        <v>0</v>
      </c>
      <c r="J109" s="103">
        <v>0</v>
      </c>
      <c r="K109" s="103">
        <v>0</v>
      </c>
      <c r="L109" s="103">
        <v>0</v>
      </c>
      <c r="M109" s="103">
        <v>0</v>
      </c>
      <c r="N109" s="104">
        <f t="shared" si="28"/>
        <v>1</v>
      </c>
      <c r="O109" s="105">
        <f t="shared" si="28"/>
        <v>1</v>
      </c>
      <c r="P109" s="254">
        <f t="shared" si="29"/>
        <v>1</v>
      </c>
      <c r="Q109" s="254">
        <f t="shared" si="29"/>
        <v>1</v>
      </c>
      <c r="R109" s="254">
        <f t="shared" si="29"/>
        <v>0</v>
      </c>
      <c r="S109" s="106">
        <f t="shared" ref="S109:S124" si="30">P109/$N$124*100</f>
        <v>0.1371742112482853</v>
      </c>
      <c r="T109" s="106">
        <f t="shared" si="20"/>
        <v>0.14224751066856331</v>
      </c>
    </row>
    <row r="110" spans="1:20" x14ac:dyDescent="0.25">
      <c r="A110" s="417"/>
      <c r="B110" s="250" t="s">
        <v>521</v>
      </c>
      <c r="C110" s="250" t="s">
        <v>19</v>
      </c>
      <c r="D110" s="251">
        <v>0</v>
      </c>
      <c r="E110" s="251">
        <v>0</v>
      </c>
      <c r="F110" s="252">
        <v>2</v>
      </c>
      <c r="G110" s="252">
        <v>0</v>
      </c>
      <c r="H110" s="253">
        <v>0</v>
      </c>
      <c r="I110" s="103">
        <v>0</v>
      </c>
      <c r="J110" s="103">
        <v>0</v>
      </c>
      <c r="K110" s="103">
        <v>0</v>
      </c>
      <c r="L110" s="103">
        <v>0</v>
      </c>
      <c r="M110" s="103">
        <v>0</v>
      </c>
      <c r="N110" s="104">
        <f t="shared" si="28"/>
        <v>2</v>
      </c>
      <c r="O110" s="105">
        <f t="shared" si="28"/>
        <v>0</v>
      </c>
      <c r="P110" s="254">
        <f t="shared" si="29"/>
        <v>2</v>
      </c>
      <c r="Q110" s="254">
        <f t="shared" si="29"/>
        <v>0</v>
      </c>
      <c r="R110" s="254">
        <f t="shared" si="29"/>
        <v>0</v>
      </c>
      <c r="S110" s="106">
        <f t="shared" si="30"/>
        <v>0.2743484224965706</v>
      </c>
      <c r="T110" s="106">
        <f t="shared" si="20"/>
        <v>0.28449502133712662</v>
      </c>
    </row>
    <row r="111" spans="1:20" x14ac:dyDescent="0.25">
      <c r="A111" s="417"/>
      <c r="B111" s="250" t="s">
        <v>521</v>
      </c>
      <c r="C111" s="250" t="s">
        <v>12</v>
      </c>
      <c r="D111" s="251">
        <v>0</v>
      </c>
      <c r="E111" s="251">
        <v>0</v>
      </c>
      <c r="F111" s="252">
        <v>18</v>
      </c>
      <c r="G111" s="252">
        <v>4</v>
      </c>
      <c r="H111" s="25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04">
        <f t="shared" si="28"/>
        <v>18</v>
      </c>
      <c r="O111" s="105">
        <f t="shared" si="28"/>
        <v>4</v>
      </c>
      <c r="P111" s="254">
        <f t="shared" si="29"/>
        <v>18</v>
      </c>
      <c r="Q111" s="254">
        <f t="shared" si="29"/>
        <v>4</v>
      </c>
      <c r="R111" s="254">
        <f t="shared" si="29"/>
        <v>0</v>
      </c>
      <c r="S111" s="106">
        <f t="shared" si="30"/>
        <v>2.4691358024691357</v>
      </c>
      <c r="T111" s="106">
        <f t="shared" si="20"/>
        <v>2.5604551920341394</v>
      </c>
    </row>
    <row r="112" spans="1:20" x14ac:dyDescent="0.25">
      <c r="A112" s="417"/>
      <c r="B112" s="250" t="s">
        <v>521</v>
      </c>
      <c r="C112" s="250" t="s">
        <v>17</v>
      </c>
      <c r="D112" s="252">
        <v>483</v>
      </c>
      <c r="E112" s="252">
        <v>305</v>
      </c>
      <c r="F112" s="257">
        <v>0</v>
      </c>
      <c r="G112" s="257">
        <v>0</v>
      </c>
      <c r="H112" s="253">
        <v>0</v>
      </c>
      <c r="I112" s="289">
        <v>27</v>
      </c>
      <c r="J112" s="289">
        <v>10</v>
      </c>
      <c r="K112" s="103">
        <v>0</v>
      </c>
      <c r="L112" s="103">
        <v>0</v>
      </c>
      <c r="M112" s="103">
        <v>0</v>
      </c>
      <c r="N112" s="104">
        <f t="shared" si="28"/>
        <v>510</v>
      </c>
      <c r="O112" s="105">
        <f t="shared" si="28"/>
        <v>315</v>
      </c>
      <c r="P112" s="254">
        <f t="shared" si="29"/>
        <v>0</v>
      </c>
      <c r="Q112" s="254">
        <f t="shared" si="29"/>
        <v>0</v>
      </c>
      <c r="R112" s="254">
        <f t="shared" si="29"/>
        <v>0</v>
      </c>
      <c r="S112" s="106">
        <f t="shared" si="30"/>
        <v>0</v>
      </c>
      <c r="T112" s="106">
        <f t="shared" si="20"/>
        <v>0</v>
      </c>
    </row>
    <row r="113" spans="1:20" x14ac:dyDescent="0.25">
      <c r="A113" s="417"/>
      <c r="B113" s="250" t="s">
        <v>521</v>
      </c>
      <c r="C113" s="250" t="s">
        <v>14</v>
      </c>
      <c r="D113" s="251">
        <v>0</v>
      </c>
      <c r="E113" s="251">
        <v>0</v>
      </c>
      <c r="F113" s="252">
        <v>1</v>
      </c>
      <c r="G113" s="252">
        <v>1</v>
      </c>
      <c r="H113" s="253">
        <v>1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4">
        <f t="shared" si="28"/>
        <v>1</v>
      </c>
      <c r="O113" s="105">
        <f t="shared" si="28"/>
        <v>1</v>
      </c>
      <c r="P113" s="254">
        <f t="shared" si="29"/>
        <v>1</v>
      </c>
      <c r="Q113" s="254">
        <f t="shared" si="29"/>
        <v>1</v>
      </c>
      <c r="R113" s="254">
        <f t="shared" si="29"/>
        <v>1</v>
      </c>
      <c r="S113" s="106">
        <f t="shared" si="30"/>
        <v>0.1371742112482853</v>
      </c>
      <c r="T113" s="106">
        <f t="shared" si="20"/>
        <v>0.14224751066856331</v>
      </c>
    </row>
    <row r="114" spans="1:20" x14ac:dyDescent="0.25">
      <c r="A114" s="417"/>
      <c r="B114" s="250" t="s">
        <v>521</v>
      </c>
      <c r="C114" s="250" t="s">
        <v>16</v>
      </c>
      <c r="D114" s="251">
        <v>0</v>
      </c>
      <c r="E114" s="251">
        <v>0</v>
      </c>
      <c r="F114" s="252">
        <v>30</v>
      </c>
      <c r="G114" s="252">
        <v>15</v>
      </c>
      <c r="H114" s="25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0</v>
      </c>
      <c r="N114" s="104">
        <f t="shared" si="28"/>
        <v>30</v>
      </c>
      <c r="O114" s="105">
        <f t="shared" si="28"/>
        <v>15</v>
      </c>
      <c r="P114" s="254">
        <f t="shared" si="29"/>
        <v>30</v>
      </c>
      <c r="Q114" s="254">
        <f t="shared" si="29"/>
        <v>15</v>
      </c>
      <c r="R114" s="254">
        <f t="shared" si="29"/>
        <v>0</v>
      </c>
      <c r="S114" s="106">
        <f t="shared" si="30"/>
        <v>4.1152263374485596</v>
      </c>
      <c r="T114" s="106">
        <f t="shared" si="20"/>
        <v>4.2674253200568986</v>
      </c>
    </row>
    <row r="115" spans="1:20" x14ac:dyDescent="0.25">
      <c r="A115" s="417"/>
      <c r="B115" s="414" t="s">
        <v>54</v>
      </c>
      <c r="C115" s="415"/>
      <c r="D115" s="109">
        <f>SUM(D108:D114)</f>
        <v>483</v>
      </c>
      <c r="E115" s="109">
        <f t="shared" ref="E115:M115" si="31">SUM(E108:E114)</f>
        <v>305</v>
      </c>
      <c r="F115" s="109">
        <f t="shared" si="31"/>
        <v>53</v>
      </c>
      <c r="G115" s="109">
        <f t="shared" si="31"/>
        <v>21</v>
      </c>
      <c r="H115" s="109">
        <f t="shared" si="31"/>
        <v>1</v>
      </c>
      <c r="I115" s="109">
        <f t="shared" si="31"/>
        <v>27</v>
      </c>
      <c r="J115" s="109">
        <f t="shared" si="31"/>
        <v>10</v>
      </c>
      <c r="K115" s="109">
        <f t="shared" si="31"/>
        <v>0</v>
      </c>
      <c r="L115" s="109">
        <f t="shared" si="31"/>
        <v>0</v>
      </c>
      <c r="M115" s="109">
        <f t="shared" si="31"/>
        <v>0</v>
      </c>
      <c r="N115" s="109">
        <f t="shared" si="28"/>
        <v>563</v>
      </c>
      <c r="O115" s="109">
        <f t="shared" si="28"/>
        <v>336</v>
      </c>
      <c r="P115" s="109">
        <f t="shared" si="29"/>
        <v>53</v>
      </c>
      <c r="Q115" s="109">
        <f t="shared" si="29"/>
        <v>21</v>
      </c>
      <c r="R115" s="109">
        <f t="shared" si="29"/>
        <v>1</v>
      </c>
      <c r="S115" s="110">
        <f t="shared" si="30"/>
        <v>7.270233196159122</v>
      </c>
      <c r="T115" s="110">
        <f t="shared" si="20"/>
        <v>7.5391180654338541</v>
      </c>
    </row>
    <row r="116" spans="1:20" x14ac:dyDescent="0.25">
      <c r="A116" s="417"/>
      <c r="B116" s="250" t="s">
        <v>18</v>
      </c>
      <c r="C116" s="250" t="s">
        <v>9</v>
      </c>
      <c r="D116" s="251">
        <v>0</v>
      </c>
      <c r="E116" s="251">
        <v>0</v>
      </c>
      <c r="F116" s="252">
        <v>2</v>
      </c>
      <c r="G116" s="252">
        <v>2</v>
      </c>
      <c r="H116" s="253">
        <v>1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4">
        <f t="shared" si="28"/>
        <v>2</v>
      </c>
      <c r="O116" s="105">
        <f t="shared" si="28"/>
        <v>2</v>
      </c>
      <c r="P116" s="254">
        <f t="shared" si="29"/>
        <v>2</v>
      </c>
      <c r="Q116" s="254">
        <f t="shared" si="29"/>
        <v>2</v>
      </c>
      <c r="R116" s="254">
        <f t="shared" si="29"/>
        <v>1</v>
      </c>
      <c r="S116" s="106">
        <f t="shared" si="30"/>
        <v>0.2743484224965706</v>
      </c>
      <c r="T116" s="106">
        <f t="shared" si="20"/>
        <v>0.28449502133712662</v>
      </c>
    </row>
    <row r="117" spans="1:20" x14ac:dyDescent="0.25">
      <c r="A117" s="417"/>
      <c r="B117" s="250" t="s">
        <v>18</v>
      </c>
      <c r="C117" s="250" t="s">
        <v>17</v>
      </c>
      <c r="D117" s="252">
        <v>140</v>
      </c>
      <c r="E117" s="252">
        <v>77</v>
      </c>
      <c r="F117" s="252">
        <v>0</v>
      </c>
      <c r="G117" s="252">
        <v>0</v>
      </c>
      <c r="H117" s="253">
        <v>0</v>
      </c>
      <c r="I117" s="115">
        <v>10</v>
      </c>
      <c r="J117" s="115">
        <v>4</v>
      </c>
      <c r="K117" s="103">
        <v>0</v>
      </c>
      <c r="L117" s="103">
        <v>0</v>
      </c>
      <c r="M117" s="103">
        <v>0</v>
      </c>
      <c r="N117" s="104">
        <f t="shared" si="28"/>
        <v>150</v>
      </c>
      <c r="O117" s="105">
        <f t="shared" si="28"/>
        <v>81</v>
      </c>
      <c r="P117" s="254">
        <f t="shared" si="29"/>
        <v>0</v>
      </c>
      <c r="Q117" s="254">
        <f t="shared" si="29"/>
        <v>0</v>
      </c>
      <c r="R117" s="254">
        <f t="shared" si="29"/>
        <v>0</v>
      </c>
      <c r="S117" s="106">
        <f t="shared" si="30"/>
        <v>0</v>
      </c>
      <c r="T117" s="106">
        <f t="shared" si="20"/>
        <v>0</v>
      </c>
    </row>
    <row r="118" spans="1:20" x14ac:dyDescent="0.25">
      <c r="A118" s="417"/>
      <c r="B118" s="250" t="s">
        <v>18</v>
      </c>
      <c r="C118" s="250" t="s">
        <v>16</v>
      </c>
      <c r="D118" s="251">
        <v>0</v>
      </c>
      <c r="E118" s="251">
        <v>0</v>
      </c>
      <c r="F118" s="257">
        <v>1</v>
      </c>
      <c r="G118" s="257">
        <v>0</v>
      </c>
      <c r="H118" s="253">
        <v>0</v>
      </c>
      <c r="I118" s="292">
        <v>0</v>
      </c>
      <c r="J118" s="292">
        <v>0</v>
      </c>
      <c r="K118" s="103">
        <v>0</v>
      </c>
      <c r="L118" s="103">
        <v>0</v>
      </c>
      <c r="M118" s="103">
        <v>0</v>
      </c>
      <c r="N118" s="104">
        <f t="shared" si="28"/>
        <v>1</v>
      </c>
      <c r="O118" s="105">
        <f t="shared" si="28"/>
        <v>0</v>
      </c>
      <c r="P118" s="254">
        <f t="shared" si="29"/>
        <v>1</v>
      </c>
      <c r="Q118" s="254">
        <f t="shared" si="29"/>
        <v>0</v>
      </c>
      <c r="R118" s="254">
        <f t="shared" si="29"/>
        <v>0</v>
      </c>
      <c r="S118" s="106">
        <f t="shared" si="30"/>
        <v>0.1371742112482853</v>
      </c>
      <c r="T118" s="106">
        <f t="shared" si="20"/>
        <v>0.14224751066856331</v>
      </c>
    </row>
    <row r="119" spans="1:20" x14ac:dyDescent="0.25">
      <c r="A119" s="417"/>
      <c r="B119" s="414" t="s">
        <v>55</v>
      </c>
      <c r="C119" s="415"/>
      <c r="D119" s="109">
        <f>SUM(D116:D118)</f>
        <v>140</v>
      </c>
      <c r="E119" s="109">
        <f t="shared" ref="E119:M119" si="32">SUM(E116:E118)</f>
        <v>77</v>
      </c>
      <c r="F119" s="109">
        <f t="shared" si="32"/>
        <v>3</v>
      </c>
      <c r="G119" s="109">
        <f t="shared" si="32"/>
        <v>2</v>
      </c>
      <c r="H119" s="109">
        <f t="shared" si="32"/>
        <v>1</v>
      </c>
      <c r="I119" s="109">
        <f t="shared" si="32"/>
        <v>10</v>
      </c>
      <c r="J119" s="109">
        <f t="shared" si="32"/>
        <v>4</v>
      </c>
      <c r="K119" s="109">
        <f t="shared" si="32"/>
        <v>0</v>
      </c>
      <c r="L119" s="109">
        <f t="shared" si="32"/>
        <v>0</v>
      </c>
      <c r="M119" s="109">
        <f t="shared" si="32"/>
        <v>0</v>
      </c>
      <c r="N119" s="109">
        <f t="shared" si="28"/>
        <v>153</v>
      </c>
      <c r="O119" s="109">
        <f t="shared" si="28"/>
        <v>83</v>
      </c>
      <c r="P119" s="109">
        <f t="shared" si="29"/>
        <v>3</v>
      </c>
      <c r="Q119" s="109">
        <f t="shared" si="29"/>
        <v>2</v>
      </c>
      <c r="R119" s="109">
        <f t="shared" si="29"/>
        <v>1</v>
      </c>
      <c r="S119" s="110">
        <f t="shared" si="30"/>
        <v>0.41152263374485598</v>
      </c>
      <c r="T119" s="110">
        <f t="shared" si="20"/>
        <v>0.42674253200568996</v>
      </c>
    </row>
    <row r="120" spans="1:20" x14ac:dyDescent="0.25">
      <c r="A120" s="417"/>
      <c r="B120" s="250" t="s">
        <v>20</v>
      </c>
      <c r="C120" s="250" t="s">
        <v>11</v>
      </c>
      <c r="D120" s="251">
        <v>0</v>
      </c>
      <c r="E120" s="251">
        <v>0</v>
      </c>
      <c r="F120" s="252">
        <v>1</v>
      </c>
      <c r="G120" s="252">
        <v>1</v>
      </c>
      <c r="H120" s="253">
        <v>1</v>
      </c>
      <c r="I120" s="103">
        <v>0</v>
      </c>
      <c r="J120" s="103">
        <v>0</v>
      </c>
      <c r="K120" s="103">
        <v>0</v>
      </c>
      <c r="L120" s="103">
        <v>0</v>
      </c>
      <c r="M120" s="103">
        <v>0</v>
      </c>
      <c r="N120" s="104">
        <f t="shared" si="28"/>
        <v>1</v>
      </c>
      <c r="O120" s="105">
        <f t="shared" si="28"/>
        <v>1</v>
      </c>
      <c r="P120" s="254">
        <f t="shared" si="29"/>
        <v>1</v>
      </c>
      <c r="Q120" s="254">
        <f t="shared" si="29"/>
        <v>1</v>
      </c>
      <c r="R120" s="254">
        <f t="shared" si="29"/>
        <v>1</v>
      </c>
      <c r="S120" s="106">
        <f t="shared" si="30"/>
        <v>0.1371742112482853</v>
      </c>
      <c r="T120" s="106">
        <f t="shared" si="20"/>
        <v>0.14224751066856331</v>
      </c>
    </row>
    <row r="121" spans="1:20" x14ac:dyDescent="0.25">
      <c r="A121" s="417"/>
      <c r="B121" s="250" t="s">
        <v>20</v>
      </c>
      <c r="C121" s="250" t="s">
        <v>17</v>
      </c>
      <c r="D121" s="252">
        <v>10</v>
      </c>
      <c r="E121" s="252">
        <v>6</v>
      </c>
      <c r="F121" s="257">
        <v>0</v>
      </c>
      <c r="G121" s="257">
        <v>0</v>
      </c>
      <c r="H121" s="253">
        <v>0</v>
      </c>
      <c r="I121" s="289">
        <v>1</v>
      </c>
      <c r="J121" s="289">
        <v>1</v>
      </c>
      <c r="K121" s="103">
        <v>0</v>
      </c>
      <c r="L121" s="103">
        <v>0</v>
      </c>
      <c r="M121" s="103">
        <v>0</v>
      </c>
      <c r="N121" s="104">
        <f t="shared" si="28"/>
        <v>11</v>
      </c>
      <c r="O121" s="105">
        <f t="shared" si="28"/>
        <v>7</v>
      </c>
      <c r="P121" s="254">
        <f t="shared" si="29"/>
        <v>0</v>
      </c>
      <c r="Q121" s="254">
        <f t="shared" si="29"/>
        <v>0</v>
      </c>
      <c r="R121" s="254">
        <f t="shared" si="29"/>
        <v>0</v>
      </c>
      <c r="S121" s="106">
        <f t="shared" si="30"/>
        <v>0</v>
      </c>
      <c r="T121" s="106">
        <f t="shared" si="20"/>
        <v>0</v>
      </c>
    </row>
    <row r="122" spans="1:20" x14ac:dyDescent="0.25">
      <c r="A122" s="417"/>
      <c r="B122" s="264" t="s">
        <v>20</v>
      </c>
      <c r="C122" s="264" t="s">
        <v>14</v>
      </c>
      <c r="D122" s="265">
        <v>0</v>
      </c>
      <c r="E122" s="265">
        <v>0</v>
      </c>
      <c r="F122" s="262">
        <v>1</v>
      </c>
      <c r="G122" s="262">
        <v>0</v>
      </c>
      <c r="H122" s="275">
        <v>0</v>
      </c>
      <c r="I122" s="276">
        <v>0</v>
      </c>
      <c r="J122" s="276">
        <v>0</v>
      </c>
      <c r="K122" s="276">
        <v>0</v>
      </c>
      <c r="L122" s="276">
        <v>0</v>
      </c>
      <c r="M122" s="276">
        <v>0</v>
      </c>
      <c r="N122" s="104">
        <f t="shared" si="28"/>
        <v>1</v>
      </c>
      <c r="O122" s="105">
        <f t="shared" si="28"/>
        <v>0</v>
      </c>
      <c r="P122" s="254">
        <f t="shared" si="29"/>
        <v>1</v>
      </c>
      <c r="Q122" s="254">
        <f t="shared" si="29"/>
        <v>0</v>
      </c>
      <c r="R122" s="254">
        <f t="shared" si="29"/>
        <v>0</v>
      </c>
      <c r="S122" s="106">
        <f t="shared" si="30"/>
        <v>0.1371742112482853</v>
      </c>
      <c r="T122" s="106">
        <f t="shared" si="20"/>
        <v>0.14224751066856331</v>
      </c>
    </row>
    <row r="123" spans="1:20" x14ac:dyDescent="0.25">
      <c r="A123" s="417"/>
      <c r="B123" s="414" t="s">
        <v>56</v>
      </c>
      <c r="C123" s="415"/>
      <c r="D123" s="109">
        <f>SUM(D120:D122)</f>
        <v>10</v>
      </c>
      <c r="E123" s="109">
        <f t="shared" ref="E123:M123" si="33">SUM(E120:E122)</f>
        <v>6</v>
      </c>
      <c r="F123" s="109">
        <f t="shared" si="33"/>
        <v>2</v>
      </c>
      <c r="G123" s="109">
        <f t="shared" si="33"/>
        <v>1</v>
      </c>
      <c r="H123" s="109">
        <f t="shared" si="33"/>
        <v>1</v>
      </c>
      <c r="I123" s="109">
        <f t="shared" si="33"/>
        <v>1</v>
      </c>
      <c r="J123" s="109">
        <f t="shared" si="33"/>
        <v>1</v>
      </c>
      <c r="K123" s="109">
        <f t="shared" si="33"/>
        <v>0</v>
      </c>
      <c r="L123" s="109">
        <f t="shared" si="33"/>
        <v>0</v>
      </c>
      <c r="M123" s="109">
        <f t="shared" si="33"/>
        <v>0</v>
      </c>
      <c r="N123" s="109">
        <f t="shared" si="28"/>
        <v>13</v>
      </c>
      <c r="O123" s="109">
        <f t="shared" si="28"/>
        <v>8</v>
      </c>
      <c r="P123" s="109">
        <f t="shared" si="29"/>
        <v>2</v>
      </c>
      <c r="Q123" s="109">
        <f t="shared" si="29"/>
        <v>1</v>
      </c>
      <c r="R123" s="109">
        <f t="shared" si="29"/>
        <v>1</v>
      </c>
      <c r="S123" s="110">
        <f t="shared" si="30"/>
        <v>0.2743484224965706</v>
      </c>
      <c r="T123" s="110">
        <f t="shared" si="20"/>
        <v>0.28449502133712662</v>
      </c>
    </row>
    <row r="124" spans="1:20" x14ac:dyDescent="0.25">
      <c r="A124" s="418"/>
      <c r="B124" s="419" t="s">
        <v>57</v>
      </c>
      <c r="C124" s="419"/>
      <c r="D124" s="112">
        <f>D115+D119+D123</f>
        <v>633</v>
      </c>
      <c r="E124" s="112">
        <f t="shared" ref="E124:M124" si="34">E115+E119+E123</f>
        <v>388</v>
      </c>
      <c r="F124" s="112">
        <f t="shared" si="34"/>
        <v>58</v>
      </c>
      <c r="G124" s="112">
        <f t="shared" si="34"/>
        <v>24</v>
      </c>
      <c r="H124" s="112">
        <f t="shared" si="34"/>
        <v>3</v>
      </c>
      <c r="I124" s="112">
        <f t="shared" si="34"/>
        <v>38</v>
      </c>
      <c r="J124" s="112">
        <f t="shared" si="34"/>
        <v>15</v>
      </c>
      <c r="K124" s="112">
        <f t="shared" si="34"/>
        <v>0</v>
      </c>
      <c r="L124" s="112">
        <f t="shared" si="34"/>
        <v>0</v>
      </c>
      <c r="M124" s="112">
        <f t="shared" si="34"/>
        <v>0</v>
      </c>
      <c r="N124" s="112">
        <f t="shared" ref="N124:O139" si="35">D124+F124+I124+K124</f>
        <v>729</v>
      </c>
      <c r="O124" s="112">
        <f t="shared" si="35"/>
        <v>427</v>
      </c>
      <c r="P124" s="112">
        <f t="shared" ref="P124:R139" si="36">F124+K124</f>
        <v>58</v>
      </c>
      <c r="Q124" s="112">
        <f t="shared" si="36"/>
        <v>24</v>
      </c>
      <c r="R124" s="112">
        <f t="shared" si="36"/>
        <v>3</v>
      </c>
      <c r="S124" s="113">
        <f t="shared" si="30"/>
        <v>7.9561042524005492</v>
      </c>
      <c r="T124" s="113">
        <f t="shared" si="20"/>
        <v>8.2503556187766716</v>
      </c>
    </row>
    <row r="125" spans="1:20" x14ac:dyDescent="0.25">
      <c r="A125" s="416" t="s">
        <v>58</v>
      </c>
      <c r="B125" s="250" t="s">
        <v>4</v>
      </c>
      <c r="C125" s="278" t="s">
        <v>19</v>
      </c>
      <c r="D125" s="293">
        <v>0</v>
      </c>
      <c r="E125" s="293">
        <v>0</v>
      </c>
      <c r="F125" s="289">
        <v>1</v>
      </c>
      <c r="G125" s="289">
        <v>1</v>
      </c>
      <c r="H125" s="255">
        <v>0</v>
      </c>
      <c r="I125" s="274">
        <v>0</v>
      </c>
      <c r="J125" s="274">
        <v>0</v>
      </c>
      <c r="K125" s="274">
        <v>0</v>
      </c>
      <c r="L125" s="274">
        <v>0</v>
      </c>
      <c r="M125" s="274">
        <v>0</v>
      </c>
      <c r="N125" s="104">
        <f t="shared" si="35"/>
        <v>1</v>
      </c>
      <c r="O125" s="105">
        <f t="shared" si="35"/>
        <v>1</v>
      </c>
      <c r="P125" s="254">
        <f t="shared" si="36"/>
        <v>1</v>
      </c>
      <c r="Q125" s="254">
        <f t="shared" si="36"/>
        <v>1</v>
      </c>
      <c r="R125" s="254">
        <f t="shared" si="36"/>
        <v>0</v>
      </c>
      <c r="S125" s="106">
        <f>P125/$N$146*100</f>
        <v>8.6880973066898348E-2</v>
      </c>
      <c r="T125" s="106">
        <f t="shared" si="20"/>
        <v>0.14224751066856331</v>
      </c>
    </row>
    <row r="126" spans="1:20" ht="26.25" x14ac:dyDescent="0.25">
      <c r="A126" s="417"/>
      <c r="B126" s="250" t="s">
        <v>4</v>
      </c>
      <c r="C126" s="290" t="s">
        <v>6</v>
      </c>
      <c r="D126" s="293">
        <v>0</v>
      </c>
      <c r="E126" s="293">
        <v>0</v>
      </c>
      <c r="F126" s="289">
        <v>1</v>
      </c>
      <c r="G126" s="289">
        <v>0</v>
      </c>
      <c r="H126" s="255">
        <v>1</v>
      </c>
      <c r="I126" s="274">
        <v>0</v>
      </c>
      <c r="J126" s="274">
        <v>0</v>
      </c>
      <c r="K126" s="274">
        <v>0</v>
      </c>
      <c r="L126" s="274">
        <v>0</v>
      </c>
      <c r="M126" s="274">
        <v>0</v>
      </c>
      <c r="N126" s="104">
        <f t="shared" si="35"/>
        <v>1</v>
      </c>
      <c r="O126" s="105">
        <f t="shared" si="35"/>
        <v>0</v>
      </c>
      <c r="P126" s="254">
        <f t="shared" si="36"/>
        <v>1</v>
      </c>
      <c r="Q126" s="254">
        <f t="shared" si="36"/>
        <v>0</v>
      </c>
      <c r="R126" s="254">
        <f t="shared" si="36"/>
        <v>1</v>
      </c>
      <c r="S126" s="106">
        <f t="shared" ref="S126:S146" si="37">P126/$N$146*100</f>
        <v>8.6880973066898348E-2</v>
      </c>
      <c r="T126" s="106">
        <f t="shared" si="20"/>
        <v>0.14224751066856331</v>
      </c>
    </row>
    <row r="127" spans="1:20" ht="15" customHeight="1" x14ac:dyDescent="0.25">
      <c r="A127" s="417"/>
      <c r="B127" s="250" t="s">
        <v>4</v>
      </c>
      <c r="C127" s="278" t="s">
        <v>8</v>
      </c>
      <c r="D127" s="293">
        <v>0</v>
      </c>
      <c r="E127" s="293">
        <v>0</v>
      </c>
      <c r="F127" s="289">
        <v>13</v>
      </c>
      <c r="G127" s="289">
        <v>6</v>
      </c>
      <c r="H127" s="255">
        <v>0</v>
      </c>
      <c r="I127" s="274">
        <v>0</v>
      </c>
      <c r="J127" s="274">
        <v>0</v>
      </c>
      <c r="K127" s="274">
        <v>0</v>
      </c>
      <c r="L127" s="274">
        <v>0</v>
      </c>
      <c r="M127" s="274">
        <v>0</v>
      </c>
      <c r="N127" s="104">
        <f t="shared" si="35"/>
        <v>13</v>
      </c>
      <c r="O127" s="105">
        <f t="shared" si="35"/>
        <v>6</v>
      </c>
      <c r="P127" s="254">
        <f t="shared" si="36"/>
        <v>13</v>
      </c>
      <c r="Q127" s="254">
        <f t="shared" si="36"/>
        <v>6</v>
      </c>
      <c r="R127" s="254">
        <f t="shared" si="36"/>
        <v>0</v>
      </c>
      <c r="S127" s="106">
        <f t="shared" si="37"/>
        <v>1.1294526498696786</v>
      </c>
      <c r="T127" s="106">
        <f t="shared" si="20"/>
        <v>1.8492176386913231</v>
      </c>
    </row>
    <row r="128" spans="1:20" x14ac:dyDescent="0.25">
      <c r="A128" s="417"/>
      <c r="B128" s="250" t="s">
        <v>4</v>
      </c>
      <c r="C128" s="278" t="s">
        <v>12</v>
      </c>
      <c r="D128" s="293">
        <v>0</v>
      </c>
      <c r="E128" s="293">
        <v>0</v>
      </c>
      <c r="F128" s="289">
        <v>1</v>
      </c>
      <c r="G128" s="289">
        <v>0</v>
      </c>
      <c r="H128" s="255">
        <v>0</v>
      </c>
      <c r="I128" s="274">
        <v>0</v>
      </c>
      <c r="J128" s="274">
        <v>0</v>
      </c>
      <c r="K128" s="274">
        <v>0</v>
      </c>
      <c r="L128" s="274">
        <v>0</v>
      </c>
      <c r="M128" s="274">
        <v>0</v>
      </c>
      <c r="N128" s="104">
        <f t="shared" si="35"/>
        <v>1</v>
      </c>
      <c r="O128" s="105">
        <f t="shared" si="35"/>
        <v>0</v>
      </c>
      <c r="P128" s="254">
        <f t="shared" si="36"/>
        <v>1</v>
      </c>
      <c r="Q128" s="254">
        <f t="shared" si="36"/>
        <v>0</v>
      </c>
      <c r="R128" s="254">
        <f t="shared" si="36"/>
        <v>0</v>
      </c>
      <c r="S128" s="106">
        <f t="shared" si="37"/>
        <v>8.6880973066898348E-2</v>
      </c>
      <c r="T128" s="106">
        <f t="shared" si="20"/>
        <v>0.14224751066856331</v>
      </c>
    </row>
    <row r="129" spans="1:20" x14ac:dyDescent="0.25">
      <c r="A129" s="417"/>
      <c r="B129" s="250" t="s">
        <v>4</v>
      </c>
      <c r="C129" s="278" t="s">
        <v>13</v>
      </c>
      <c r="D129" s="293">
        <v>0</v>
      </c>
      <c r="E129" s="293">
        <v>0</v>
      </c>
      <c r="F129" s="289">
        <v>3</v>
      </c>
      <c r="G129" s="289">
        <v>1</v>
      </c>
      <c r="H129" s="255">
        <v>0</v>
      </c>
      <c r="I129" s="274">
        <v>0</v>
      </c>
      <c r="J129" s="274">
        <v>0</v>
      </c>
      <c r="K129" s="274">
        <v>0</v>
      </c>
      <c r="L129" s="274">
        <v>0</v>
      </c>
      <c r="M129" s="274">
        <v>0</v>
      </c>
      <c r="N129" s="104">
        <f t="shared" si="35"/>
        <v>3</v>
      </c>
      <c r="O129" s="105">
        <f t="shared" si="35"/>
        <v>1</v>
      </c>
      <c r="P129" s="254">
        <f t="shared" si="36"/>
        <v>3</v>
      </c>
      <c r="Q129" s="254">
        <f t="shared" si="36"/>
        <v>1</v>
      </c>
      <c r="R129" s="254">
        <f t="shared" si="36"/>
        <v>0</v>
      </c>
      <c r="S129" s="106">
        <f t="shared" si="37"/>
        <v>0.26064291920069504</v>
      </c>
      <c r="T129" s="106">
        <f t="shared" si="20"/>
        <v>0.42674253200568996</v>
      </c>
    </row>
    <row r="130" spans="1:20" x14ac:dyDescent="0.25">
      <c r="A130" s="417"/>
      <c r="B130" s="250" t="s">
        <v>4</v>
      </c>
      <c r="C130" s="278" t="s">
        <v>17</v>
      </c>
      <c r="D130" s="289">
        <v>546</v>
      </c>
      <c r="E130" s="289">
        <v>494</v>
      </c>
      <c r="F130" s="294">
        <v>0</v>
      </c>
      <c r="G130" s="294">
        <v>0</v>
      </c>
      <c r="H130" s="255">
        <v>0</v>
      </c>
      <c r="I130" s="289">
        <v>181</v>
      </c>
      <c r="J130" s="289">
        <v>171</v>
      </c>
      <c r="K130" s="274">
        <v>0</v>
      </c>
      <c r="L130" s="274">
        <v>0</v>
      </c>
      <c r="M130" s="274">
        <v>0</v>
      </c>
      <c r="N130" s="104">
        <f t="shared" si="35"/>
        <v>727</v>
      </c>
      <c r="O130" s="105">
        <f t="shared" si="35"/>
        <v>665</v>
      </c>
      <c r="P130" s="254">
        <f t="shared" si="36"/>
        <v>0</v>
      </c>
      <c r="Q130" s="254">
        <f t="shared" si="36"/>
        <v>0</v>
      </c>
      <c r="R130" s="254">
        <f t="shared" si="36"/>
        <v>0</v>
      </c>
      <c r="S130" s="106">
        <f t="shared" si="37"/>
        <v>0</v>
      </c>
      <c r="T130" s="106">
        <f t="shared" si="20"/>
        <v>0</v>
      </c>
    </row>
    <row r="131" spans="1:20" x14ac:dyDescent="0.25">
      <c r="A131" s="417"/>
      <c r="B131" s="250" t="s">
        <v>4</v>
      </c>
      <c r="C131" s="278" t="s">
        <v>16</v>
      </c>
      <c r="D131" s="293">
        <v>0</v>
      </c>
      <c r="E131" s="293">
        <v>0</v>
      </c>
      <c r="F131" s="289">
        <v>5</v>
      </c>
      <c r="G131" s="289">
        <v>4</v>
      </c>
      <c r="H131" s="255">
        <v>0</v>
      </c>
      <c r="I131" s="274">
        <v>0</v>
      </c>
      <c r="J131" s="274">
        <v>0</v>
      </c>
      <c r="K131" s="274">
        <v>0</v>
      </c>
      <c r="L131" s="274">
        <v>0</v>
      </c>
      <c r="M131" s="274">
        <v>0</v>
      </c>
      <c r="N131" s="104">
        <f t="shared" si="35"/>
        <v>5</v>
      </c>
      <c r="O131" s="105">
        <f t="shared" si="35"/>
        <v>4</v>
      </c>
      <c r="P131" s="254">
        <f t="shared" si="36"/>
        <v>5</v>
      </c>
      <c r="Q131" s="254">
        <f t="shared" si="36"/>
        <v>4</v>
      </c>
      <c r="R131" s="254">
        <f t="shared" si="36"/>
        <v>0</v>
      </c>
      <c r="S131" s="106">
        <f t="shared" si="37"/>
        <v>0.4344048653344918</v>
      </c>
      <c r="T131" s="106">
        <f t="shared" si="20"/>
        <v>0.71123755334281646</v>
      </c>
    </row>
    <row r="132" spans="1:20" x14ac:dyDescent="0.25">
      <c r="A132" s="417"/>
      <c r="B132" s="423" t="s">
        <v>59</v>
      </c>
      <c r="C132" s="424"/>
      <c r="D132" s="259">
        <f>SUM(D125:D131)</f>
        <v>546</v>
      </c>
      <c r="E132" s="259">
        <f t="shared" ref="E132:M132" si="38">SUM(E125:E131)</f>
        <v>494</v>
      </c>
      <c r="F132" s="259">
        <f t="shared" si="38"/>
        <v>24</v>
      </c>
      <c r="G132" s="259">
        <f t="shared" si="38"/>
        <v>12</v>
      </c>
      <c r="H132" s="259">
        <f t="shared" si="38"/>
        <v>1</v>
      </c>
      <c r="I132" s="259">
        <f t="shared" si="38"/>
        <v>181</v>
      </c>
      <c r="J132" s="259">
        <f t="shared" si="38"/>
        <v>171</v>
      </c>
      <c r="K132" s="259">
        <f t="shared" si="38"/>
        <v>0</v>
      </c>
      <c r="L132" s="259">
        <f t="shared" si="38"/>
        <v>0</v>
      </c>
      <c r="M132" s="259">
        <f t="shared" si="38"/>
        <v>0</v>
      </c>
      <c r="N132" s="259">
        <f t="shared" si="35"/>
        <v>751</v>
      </c>
      <c r="O132" s="259">
        <f t="shared" si="35"/>
        <v>677</v>
      </c>
      <c r="P132" s="259">
        <f t="shared" si="36"/>
        <v>24</v>
      </c>
      <c r="Q132" s="259">
        <f t="shared" si="36"/>
        <v>12</v>
      </c>
      <c r="R132" s="259">
        <f t="shared" si="36"/>
        <v>1</v>
      </c>
      <c r="S132" s="260">
        <f t="shared" si="37"/>
        <v>2.0851433536055604</v>
      </c>
      <c r="T132" s="260">
        <f t="shared" si="20"/>
        <v>3.4139402560455197</v>
      </c>
    </row>
    <row r="133" spans="1:20" x14ac:dyDescent="0.25">
      <c r="A133" s="417"/>
      <c r="B133" s="250" t="s">
        <v>18</v>
      </c>
      <c r="C133" s="278" t="s">
        <v>17</v>
      </c>
      <c r="D133" s="289">
        <v>238</v>
      </c>
      <c r="E133" s="289">
        <v>213</v>
      </c>
      <c r="F133" s="294">
        <v>0</v>
      </c>
      <c r="G133" s="294">
        <v>0</v>
      </c>
      <c r="H133" s="255">
        <v>0</v>
      </c>
      <c r="I133" s="289">
        <v>125</v>
      </c>
      <c r="J133" s="289">
        <v>116</v>
      </c>
      <c r="K133" s="274">
        <v>0</v>
      </c>
      <c r="L133" s="274">
        <v>0</v>
      </c>
      <c r="M133" s="274">
        <v>0</v>
      </c>
      <c r="N133" s="104">
        <f t="shared" si="35"/>
        <v>363</v>
      </c>
      <c r="O133" s="105">
        <f t="shared" si="35"/>
        <v>329</v>
      </c>
      <c r="P133" s="254">
        <f t="shared" si="36"/>
        <v>0</v>
      </c>
      <c r="Q133" s="254">
        <f t="shared" si="36"/>
        <v>0</v>
      </c>
      <c r="R133" s="254">
        <f t="shared" si="36"/>
        <v>0</v>
      </c>
      <c r="S133" s="106">
        <f t="shared" si="37"/>
        <v>0</v>
      </c>
      <c r="T133" s="106">
        <f t="shared" ref="T133:T166" si="39">P133/$P$166*100</f>
        <v>0</v>
      </c>
    </row>
    <row r="134" spans="1:20" x14ac:dyDescent="0.25">
      <c r="A134" s="417"/>
      <c r="B134" s="250" t="s">
        <v>18</v>
      </c>
      <c r="C134" s="278" t="s">
        <v>13</v>
      </c>
      <c r="D134" s="293">
        <v>0</v>
      </c>
      <c r="E134" s="293">
        <v>0</v>
      </c>
      <c r="F134" s="289">
        <v>1</v>
      </c>
      <c r="G134" s="289">
        <v>1</v>
      </c>
      <c r="H134" s="255">
        <v>0</v>
      </c>
      <c r="I134" s="274">
        <v>0</v>
      </c>
      <c r="J134" s="274">
        <v>0</v>
      </c>
      <c r="K134" s="274">
        <v>0</v>
      </c>
      <c r="L134" s="274">
        <v>0</v>
      </c>
      <c r="M134" s="274">
        <v>0</v>
      </c>
      <c r="N134" s="104">
        <f t="shared" si="35"/>
        <v>1</v>
      </c>
      <c r="O134" s="105">
        <f t="shared" si="35"/>
        <v>1</v>
      </c>
      <c r="P134" s="254">
        <f t="shared" si="36"/>
        <v>1</v>
      </c>
      <c r="Q134" s="254">
        <f t="shared" si="36"/>
        <v>1</v>
      </c>
      <c r="R134" s="254">
        <f t="shared" si="36"/>
        <v>0</v>
      </c>
      <c r="S134" s="106">
        <f t="shared" si="37"/>
        <v>8.6880973066898348E-2</v>
      </c>
      <c r="T134" s="106">
        <f t="shared" si="39"/>
        <v>0.14224751066856331</v>
      </c>
    </row>
    <row r="135" spans="1:20" x14ac:dyDescent="0.25">
      <c r="A135" s="417"/>
      <c r="B135" s="250" t="s">
        <v>18</v>
      </c>
      <c r="C135" s="278" t="s">
        <v>8</v>
      </c>
      <c r="D135" s="293">
        <v>0</v>
      </c>
      <c r="E135" s="293">
        <v>0</v>
      </c>
      <c r="F135" s="289">
        <v>6</v>
      </c>
      <c r="G135" s="289">
        <v>1</v>
      </c>
      <c r="H135" s="255">
        <v>0</v>
      </c>
      <c r="I135" s="274">
        <v>0</v>
      </c>
      <c r="J135" s="274">
        <v>0</v>
      </c>
      <c r="K135" s="274">
        <v>0</v>
      </c>
      <c r="L135" s="274">
        <v>0</v>
      </c>
      <c r="M135" s="274">
        <v>0</v>
      </c>
      <c r="N135" s="104">
        <f t="shared" si="35"/>
        <v>6</v>
      </c>
      <c r="O135" s="105">
        <f t="shared" si="35"/>
        <v>1</v>
      </c>
      <c r="P135" s="254">
        <f t="shared" si="36"/>
        <v>6</v>
      </c>
      <c r="Q135" s="254">
        <f t="shared" si="36"/>
        <v>1</v>
      </c>
      <c r="R135" s="254">
        <f t="shared" si="36"/>
        <v>0</v>
      </c>
      <c r="S135" s="106">
        <f t="shared" si="37"/>
        <v>0.52128583840139009</v>
      </c>
      <c r="T135" s="106">
        <f t="shared" si="39"/>
        <v>0.85348506401137991</v>
      </c>
    </row>
    <row r="136" spans="1:20" x14ac:dyDescent="0.25">
      <c r="A136" s="417"/>
      <c r="B136" s="250" t="s">
        <v>18</v>
      </c>
      <c r="C136" s="278" t="s">
        <v>16</v>
      </c>
      <c r="D136" s="293">
        <v>0</v>
      </c>
      <c r="E136" s="293">
        <v>0</v>
      </c>
      <c r="F136" s="289">
        <v>2</v>
      </c>
      <c r="G136" s="289">
        <v>2</v>
      </c>
      <c r="H136" s="255">
        <v>0</v>
      </c>
      <c r="I136" s="274">
        <v>0</v>
      </c>
      <c r="J136" s="274">
        <v>0</v>
      </c>
      <c r="K136" s="274">
        <v>0</v>
      </c>
      <c r="L136" s="274">
        <v>0</v>
      </c>
      <c r="M136" s="274">
        <v>0</v>
      </c>
      <c r="N136" s="104">
        <f t="shared" si="35"/>
        <v>2</v>
      </c>
      <c r="O136" s="105">
        <f t="shared" si="35"/>
        <v>2</v>
      </c>
      <c r="P136" s="254">
        <f t="shared" si="36"/>
        <v>2</v>
      </c>
      <c r="Q136" s="254">
        <f t="shared" si="36"/>
        <v>2</v>
      </c>
      <c r="R136" s="254">
        <f t="shared" si="36"/>
        <v>0</v>
      </c>
      <c r="S136" s="106">
        <f t="shared" si="37"/>
        <v>0.1737619461337967</v>
      </c>
      <c r="T136" s="106">
        <f t="shared" si="39"/>
        <v>0.28449502133712662</v>
      </c>
    </row>
    <row r="137" spans="1:20" x14ac:dyDescent="0.25">
      <c r="A137" s="417"/>
      <c r="B137" s="250" t="s">
        <v>18</v>
      </c>
      <c r="C137" s="278" t="s">
        <v>44</v>
      </c>
      <c r="D137" s="293">
        <v>0</v>
      </c>
      <c r="E137" s="293">
        <v>0</v>
      </c>
      <c r="F137" s="295">
        <v>1</v>
      </c>
      <c r="G137" s="295">
        <v>1</v>
      </c>
      <c r="H137" s="296">
        <v>0</v>
      </c>
      <c r="I137" s="274">
        <v>0</v>
      </c>
      <c r="J137" s="274">
        <v>0</v>
      </c>
      <c r="K137" s="274">
        <v>0</v>
      </c>
      <c r="L137" s="274">
        <v>0</v>
      </c>
      <c r="M137" s="274">
        <v>0</v>
      </c>
      <c r="N137" s="104">
        <f t="shared" si="35"/>
        <v>1</v>
      </c>
      <c r="O137" s="105">
        <f t="shared" si="35"/>
        <v>1</v>
      </c>
      <c r="P137" s="254">
        <f t="shared" si="36"/>
        <v>1</v>
      </c>
      <c r="Q137" s="254">
        <f t="shared" si="36"/>
        <v>1</v>
      </c>
      <c r="R137" s="254">
        <f t="shared" si="36"/>
        <v>0</v>
      </c>
      <c r="S137" s="106">
        <f t="shared" si="37"/>
        <v>8.6880973066898348E-2</v>
      </c>
      <c r="T137" s="106">
        <f t="shared" si="39"/>
        <v>0.14224751066856331</v>
      </c>
    </row>
    <row r="138" spans="1:20" x14ac:dyDescent="0.25">
      <c r="A138" s="417"/>
      <c r="B138" s="423" t="s">
        <v>60</v>
      </c>
      <c r="C138" s="424"/>
      <c r="D138" s="259">
        <f>SUM(D133:D137)</f>
        <v>238</v>
      </c>
      <c r="E138" s="259">
        <f t="shared" ref="E138:M138" si="40">SUM(E133:E137)</f>
        <v>213</v>
      </c>
      <c r="F138" s="259">
        <f t="shared" si="40"/>
        <v>10</v>
      </c>
      <c r="G138" s="259">
        <f t="shared" si="40"/>
        <v>5</v>
      </c>
      <c r="H138" s="259">
        <f t="shared" si="40"/>
        <v>0</v>
      </c>
      <c r="I138" s="259">
        <f t="shared" si="40"/>
        <v>125</v>
      </c>
      <c r="J138" s="259">
        <f t="shared" si="40"/>
        <v>116</v>
      </c>
      <c r="K138" s="259">
        <f t="shared" si="40"/>
        <v>0</v>
      </c>
      <c r="L138" s="259">
        <f t="shared" si="40"/>
        <v>0</v>
      </c>
      <c r="M138" s="259">
        <f t="shared" si="40"/>
        <v>0</v>
      </c>
      <c r="N138" s="259">
        <f t="shared" si="35"/>
        <v>373</v>
      </c>
      <c r="O138" s="259">
        <f t="shared" si="35"/>
        <v>334</v>
      </c>
      <c r="P138" s="259">
        <f t="shared" si="36"/>
        <v>10</v>
      </c>
      <c r="Q138" s="259">
        <f t="shared" si="36"/>
        <v>5</v>
      </c>
      <c r="R138" s="259">
        <f t="shared" si="36"/>
        <v>0</v>
      </c>
      <c r="S138" s="260">
        <f t="shared" si="37"/>
        <v>0.86880973066898359</v>
      </c>
      <c r="T138" s="260">
        <f t="shared" si="39"/>
        <v>1.4224751066856329</v>
      </c>
    </row>
    <row r="139" spans="1:20" x14ac:dyDescent="0.25">
      <c r="A139" s="417"/>
      <c r="B139" s="250" t="s">
        <v>20</v>
      </c>
      <c r="C139" s="278" t="s">
        <v>17</v>
      </c>
      <c r="D139" s="289">
        <v>13</v>
      </c>
      <c r="E139" s="255">
        <v>11</v>
      </c>
      <c r="F139" s="115">
        <v>0</v>
      </c>
      <c r="G139" s="115">
        <v>0</v>
      </c>
      <c r="H139" s="115">
        <v>0</v>
      </c>
      <c r="I139" s="297">
        <v>9</v>
      </c>
      <c r="J139" s="289">
        <v>7</v>
      </c>
      <c r="K139" s="274">
        <v>0</v>
      </c>
      <c r="L139" s="274">
        <v>0</v>
      </c>
      <c r="M139" s="274">
        <v>0</v>
      </c>
      <c r="N139" s="104">
        <f t="shared" si="35"/>
        <v>22</v>
      </c>
      <c r="O139" s="105">
        <f t="shared" si="35"/>
        <v>18</v>
      </c>
      <c r="P139" s="254">
        <f t="shared" si="36"/>
        <v>0</v>
      </c>
      <c r="Q139" s="254">
        <f t="shared" si="36"/>
        <v>0</v>
      </c>
      <c r="R139" s="254">
        <f t="shared" si="36"/>
        <v>0</v>
      </c>
      <c r="S139" s="106">
        <f t="shared" si="37"/>
        <v>0</v>
      </c>
      <c r="T139" s="106">
        <f t="shared" si="39"/>
        <v>0</v>
      </c>
    </row>
    <row r="140" spans="1:20" ht="26.25" x14ac:dyDescent="0.25">
      <c r="A140" s="417"/>
      <c r="B140" s="250" t="s">
        <v>20</v>
      </c>
      <c r="C140" s="290" t="s">
        <v>150</v>
      </c>
      <c r="D140" s="293">
        <v>0</v>
      </c>
      <c r="E140" s="293">
        <v>0</v>
      </c>
      <c r="F140" s="115">
        <v>0</v>
      </c>
      <c r="G140" s="115">
        <v>0</v>
      </c>
      <c r="H140" s="115">
        <v>0</v>
      </c>
      <c r="I140" s="298">
        <v>0</v>
      </c>
      <c r="J140" s="274">
        <v>0</v>
      </c>
      <c r="K140" s="289">
        <v>1</v>
      </c>
      <c r="L140" s="289">
        <v>0</v>
      </c>
      <c r="M140" s="255">
        <v>0</v>
      </c>
      <c r="N140" s="104">
        <f t="shared" ref="N140:O145" si="41">D140+F140+I140+K140</f>
        <v>1</v>
      </c>
      <c r="O140" s="105">
        <f t="shared" si="41"/>
        <v>0</v>
      </c>
      <c r="P140" s="254">
        <f t="shared" ref="P140:R145" si="42">F140+K140</f>
        <v>1</v>
      </c>
      <c r="Q140" s="254">
        <f t="shared" si="42"/>
        <v>0</v>
      </c>
      <c r="R140" s="254">
        <f t="shared" si="42"/>
        <v>0</v>
      </c>
      <c r="S140" s="106">
        <f t="shared" si="37"/>
        <v>8.6880973066898348E-2</v>
      </c>
      <c r="T140" s="106">
        <f t="shared" si="39"/>
        <v>0.14224751066856331</v>
      </c>
    </row>
    <row r="141" spans="1:20" x14ac:dyDescent="0.25">
      <c r="A141" s="417"/>
      <c r="B141" s="250" t="s">
        <v>20</v>
      </c>
      <c r="C141" s="278" t="s">
        <v>165</v>
      </c>
      <c r="D141" s="293">
        <v>0</v>
      </c>
      <c r="E141" s="293">
        <v>0</v>
      </c>
      <c r="F141" s="115">
        <v>0</v>
      </c>
      <c r="G141" s="115">
        <v>0</v>
      </c>
      <c r="H141" s="115">
        <v>0</v>
      </c>
      <c r="I141" s="298">
        <v>0</v>
      </c>
      <c r="J141" s="274">
        <v>0</v>
      </c>
      <c r="K141" s="289">
        <v>1</v>
      </c>
      <c r="L141" s="289">
        <v>0</v>
      </c>
      <c r="M141" s="255">
        <v>0</v>
      </c>
      <c r="N141" s="104">
        <f t="shared" si="41"/>
        <v>1</v>
      </c>
      <c r="O141" s="105">
        <f t="shared" si="41"/>
        <v>0</v>
      </c>
      <c r="P141" s="254">
        <f t="shared" si="42"/>
        <v>1</v>
      </c>
      <c r="Q141" s="254">
        <f t="shared" si="42"/>
        <v>0</v>
      </c>
      <c r="R141" s="254">
        <f t="shared" si="42"/>
        <v>0</v>
      </c>
      <c r="S141" s="106">
        <f t="shared" si="37"/>
        <v>8.6880973066898348E-2</v>
      </c>
      <c r="T141" s="106">
        <f t="shared" si="39"/>
        <v>0.14224751066856331</v>
      </c>
    </row>
    <row r="142" spans="1:20" x14ac:dyDescent="0.25">
      <c r="A142" s="417"/>
      <c r="B142" s="250" t="s">
        <v>20</v>
      </c>
      <c r="C142" s="278" t="s">
        <v>44</v>
      </c>
      <c r="D142" s="293">
        <v>0</v>
      </c>
      <c r="E142" s="293">
        <v>0</v>
      </c>
      <c r="F142" s="299">
        <v>0</v>
      </c>
      <c r="G142" s="299">
        <v>0</v>
      </c>
      <c r="H142" s="299">
        <v>0</v>
      </c>
      <c r="I142" s="300">
        <v>0</v>
      </c>
      <c r="J142" s="301">
        <v>0</v>
      </c>
      <c r="K142" s="289">
        <v>1</v>
      </c>
      <c r="L142" s="289">
        <v>0</v>
      </c>
      <c r="M142" s="255">
        <v>0</v>
      </c>
      <c r="N142" s="104">
        <f t="shared" si="41"/>
        <v>1</v>
      </c>
      <c r="O142" s="105">
        <f t="shared" si="41"/>
        <v>0</v>
      </c>
      <c r="P142" s="254">
        <f t="shared" si="42"/>
        <v>1</v>
      </c>
      <c r="Q142" s="254">
        <f t="shared" si="42"/>
        <v>0</v>
      </c>
      <c r="R142" s="254">
        <f t="shared" si="42"/>
        <v>0</v>
      </c>
      <c r="S142" s="106">
        <f t="shared" si="37"/>
        <v>8.6880973066898348E-2</v>
      </c>
      <c r="T142" s="106">
        <f t="shared" si="39"/>
        <v>0.14224751066856331</v>
      </c>
    </row>
    <row r="143" spans="1:20" x14ac:dyDescent="0.25">
      <c r="A143" s="417"/>
      <c r="B143" s="250" t="s">
        <v>20</v>
      </c>
      <c r="C143" s="278" t="s">
        <v>8</v>
      </c>
      <c r="D143" s="293">
        <v>0</v>
      </c>
      <c r="E143" s="293">
        <v>0</v>
      </c>
      <c r="F143" s="115">
        <v>0</v>
      </c>
      <c r="G143" s="115">
        <v>0</v>
      </c>
      <c r="H143" s="115">
        <v>0</v>
      </c>
      <c r="I143" s="298">
        <v>0</v>
      </c>
      <c r="J143" s="274">
        <v>0</v>
      </c>
      <c r="K143" s="289">
        <v>1</v>
      </c>
      <c r="L143" s="289">
        <v>0</v>
      </c>
      <c r="M143" s="255">
        <v>0</v>
      </c>
      <c r="N143" s="104">
        <f t="shared" si="41"/>
        <v>1</v>
      </c>
      <c r="O143" s="105">
        <f t="shared" si="41"/>
        <v>0</v>
      </c>
      <c r="P143" s="254">
        <f t="shared" si="42"/>
        <v>1</v>
      </c>
      <c r="Q143" s="254">
        <f t="shared" si="42"/>
        <v>0</v>
      </c>
      <c r="R143" s="254">
        <f t="shared" si="42"/>
        <v>0</v>
      </c>
      <c r="S143" s="106">
        <f t="shared" si="37"/>
        <v>8.6880973066898348E-2</v>
      </c>
      <c r="T143" s="106">
        <f t="shared" si="39"/>
        <v>0.14224751066856331</v>
      </c>
    </row>
    <row r="144" spans="1:20" ht="26.25" x14ac:dyDescent="0.25">
      <c r="A144" s="417"/>
      <c r="B144" s="264" t="s">
        <v>20</v>
      </c>
      <c r="C144" s="302" t="s">
        <v>6</v>
      </c>
      <c r="D144" s="303">
        <v>0</v>
      </c>
      <c r="E144" s="303">
        <v>0</v>
      </c>
      <c r="F144" s="304">
        <v>0</v>
      </c>
      <c r="G144" s="304">
        <v>0</v>
      </c>
      <c r="H144" s="304">
        <v>0</v>
      </c>
      <c r="I144" s="305">
        <v>0</v>
      </c>
      <c r="J144" s="306">
        <v>0</v>
      </c>
      <c r="K144" s="295">
        <v>1</v>
      </c>
      <c r="L144" s="295">
        <v>0</v>
      </c>
      <c r="M144" s="296">
        <v>0</v>
      </c>
      <c r="N144" s="104">
        <f t="shared" si="41"/>
        <v>1</v>
      </c>
      <c r="O144" s="105">
        <f t="shared" si="41"/>
        <v>0</v>
      </c>
      <c r="P144" s="254">
        <f t="shared" si="42"/>
        <v>1</v>
      </c>
      <c r="Q144" s="254">
        <f t="shared" si="42"/>
        <v>0</v>
      </c>
      <c r="R144" s="254">
        <f t="shared" si="42"/>
        <v>0</v>
      </c>
      <c r="S144" s="106">
        <f t="shared" si="37"/>
        <v>8.6880973066898348E-2</v>
      </c>
      <c r="T144" s="106">
        <f t="shared" si="39"/>
        <v>0.14224751066856331</v>
      </c>
    </row>
    <row r="145" spans="1:20" x14ac:dyDescent="0.25">
      <c r="A145" s="417"/>
      <c r="B145" s="423" t="s">
        <v>61</v>
      </c>
      <c r="C145" s="424"/>
      <c r="D145" s="259">
        <f>SUM(D139:D144)</f>
        <v>13</v>
      </c>
      <c r="E145" s="259">
        <f t="shared" ref="E145:M145" si="43">SUM(E139:E144)</f>
        <v>11</v>
      </c>
      <c r="F145" s="259">
        <f t="shared" si="43"/>
        <v>0</v>
      </c>
      <c r="G145" s="259">
        <f t="shared" si="43"/>
        <v>0</v>
      </c>
      <c r="H145" s="259">
        <f t="shared" si="43"/>
        <v>0</v>
      </c>
      <c r="I145" s="259">
        <f t="shared" si="43"/>
        <v>9</v>
      </c>
      <c r="J145" s="259">
        <f t="shared" si="43"/>
        <v>7</v>
      </c>
      <c r="K145" s="259">
        <f t="shared" si="43"/>
        <v>5</v>
      </c>
      <c r="L145" s="259">
        <f t="shared" si="43"/>
        <v>0</v>
      </c>
      <c r="M145" s="259">
        <f t="shared" si="43"/>
        <v>0</v>
      </c>
      <c r="N145" s="259">
        <f t="shared" si="41"/>
        <v>27</v>
      </c>
      <c r="O145" s="259">
        <f t="shared" si="41"/>
        <v>18</v>
      </c>
      <c r="P145" s="259">
        <f t="shared" si="42"/>
        <v>5</v>
      </c>
      <c r="Q145" s="259">
        <f t="shared" si="42"/>
        <v>0</v>
      </c>
      <c r="R145" s="259">
        <f t="shared" si="42"/>
        <v>0</v>
      </c>
      <c r="S145" s="260">
        <f t="shared" si="37"/>
        <v>0.4344048653344918</v>
      </c>
      <c r="T145" s="260">
        <f t="shared" si="39"/>
        <v>0.71123755334281646</v>
      </c>
    </row>
    <row r="146" spans="1:20" ht="15" customHeight="1" x14ac:dyDescent="0.25">
      <c r="A146" s="418"/>
      <c r="B146" s="425" t="s">
        <v>62</v>
      </c>
      <c r="C146" s="425"/>
      <c r="D146" s="307">
        <f>D132+D138+D145</f>
        <v>797</v>
      </c>
      <c r="E146" s="307">
        <f t="shared" ref="E146:R146" si="44">E132+E138+E145</f>
        <v>718</v>
      </c>
      <c r="F146" s="307">
        <f t="shared" si="44"/>
        <v>34</v>
      </c>
      <c r="G146" s="307">
        <f t="shared" si="44"/>
        <v>17</v>
      </c>
      <c r="H146" s="307">
        <f t="shared" si="44"/>
        <v>1</v>
      </c>
      <c r="I146" s="307">
        <f t="shared" si="44"/>
        <v>315</v>
      </c>
      <c r="J146" s="307">
        <f t="shared" si="44"/>
        <v>294</v>
      </c>
      <c r="K146" s="307">
        <f t="shared" si="44"/>
        <v>5</v>
      </c>
      <c r="L146" s="307">
        <f t="shared" si="44"/>
        <v>0</v>
      </c>
      <c r="M146" s="307">
        <f t="shared" si="44"/>
        <v>0</v>
      </c>
      <c r="N146" s="307">
        <f t="shared" si="44"/>
        <v>1151</v>
      </c>
      <c r="O146" s="307">
        <f t="shared" si="44"/>
        <v>1029</v>
      </c>
      <c r="P146" s="307">
        <f t="shared" si="44"/>
        <v>39</v>
      </c>
      <c r="Q146" s="307">
        <f t="shared" si="44"/>
        <v>17</v>
      </c>
      <c r="R146" s="307">
        <f t="shared" si="44"/>
        <v>1</v>
      </c>
      <c r="S146" s="308">
        <f t="shared" si="37"/>
        <v>3.3883579496090355</v>
      </c>
      <c r="T146" s="308">
        <f t="shared" si="39"/>
        <v>5.5476529160739689</v>
      </c>
    </row>
    <row r="147" spans="1:20" x14ac:dyDescent="0.25">
      <c r="A147" s="429" t="s">
        <v>604</v>
      </c>
      <c r="B147" s="309" t="s">
        <v>4</v>
      </c>
      <c r="C147" s="309" t="s">
        <v>8</v>
      </c>
      <c r="D147" s="310">
        <v>0</v>
      </c>
      <c r="E147" s="310">
        <v>0</v>
      </c>
      <c r="F147" s="311">
        <v>1</v>
      </c>
      <c r="G147" s="311">
        <v>1</v>
      </c>
      <c r="H147" s="311">
        <v>0</v>
      </c>
      <c r="I147" s="301">
        <v>0</v>
      </c>
      <c r="J147" s="301">
        <v>0</v>
      </c>
      <c r="K147" s="299">
        <v>3</v>
      </c>
      <c r="L147" s="299">
        <v>1</v>
      </c>
      <c r="M147" s="299">
        <v>0</v>
      </c>
      <c r="N147" s="312">
        <f>D147+F147+I147+K147</f>
        <v>4</v>
      </c>
      <c r="O147" s="313">
        <f>E147+G147+J147+L147</f>
        <v>2</v>
      </c>
      <c r="P147" s="314">
        <f>F147+K147</f>
        <v>4</v>
      </c>
      <c r="Q147" s="314">
        <f>G147+L147</f>
        <v>2</v>
      </c>
      <c r="R147" s="314">
        <f>H147+M147</f>
        <v>0</v>
      </c>
      <c r="S147" s="315">
        <f>P147/$N$165*100</f>
        <v>0.39331366764995085</v>
      </c>
      <c r="T147" s="315">
        <f t="shared" si="39"/>
        <v>0.56899004267425324</v>
      </c>
    </row>
    <row r="148" spans="1:20" x14ac:dyDescent="0.25">
      <c r="A148" s="430"/>
      <c r="B148" s="309" t="s">
        <v>4</v>
      </c>
      <c r="C148" s="309" t="s">
        <v>19</v>
      </c>
      <c r="D148" s="310">
        <v>0</v>
      </c>
      <c r="E148" s="310">
        <v>0</v>
      </c>
      <c r="F148" s="311">
        <v>1</v>
      </c>
      <c r="G148" s="311">
        <v>0</v>
      </c>
      <c r="H148" s="311">
        <v>0</v>
      </c>
      <c r="I148" s="301">
        <v>0</v>
      </c>
      <c r="J148" s="301">
        <v>0</v>
      </c>
      <c r="K148" s="301">
        <v>0</v>
      </c>
      <c r="L148" s="301">
        <v>0</v>
      </c>
      <c r="M148" s="301">
        <v>0</v>
      </c>
      <c r="N148" s="312">
        <f t="shared" ref="N148:O165" si="45">D148+F148+I148+K148</f>
        <v>1</v>
      </c>
      <c r="O148" s="313">
        <f t="shared" si="45"/>
        <v>0</v>
      </c>
      <c r="P148" s="314">
        <f t="shared" ref="P148:R165" si="46">F148+K148</f>
        <v>1</v>
      </c>
      <c r="Q148" s="314">
        <f t="shared" si="46"/>
        <v>0</v>
      </c>
      <c r="R148" s="314">
        <f t="shared" si="46"/>
        <v>0</v>
      </c>
      <c r="S148" s="315">
        <f t="shared" ref="S148:S165" si="47">P148/$N$165*100</f>
        <v>9.8328416912487712E-2</v>
      </c>
      <c r="T148" s="315">
        <f t="shared" si="39"/>
        <v>0.14224751066856331</v>
      </c>
    </row>
    <row r="149" spans="1:20" x14ac:dyDescent="0.25">
      <c r="A149" s="430"/>
      <c r="B149" s="309" t="s">
        <v>4</v>
      </c>
      <c r="C149" s="309" t="s">
        <v>151</v>
      </c>
      <c r="D149" s="310">
        <v>0</v>
      </c>
      <c r="E149" s="310">
        <v>0</v>
      </c>
      <c r="F149" s="311">
        <v>1</v>
      </c>
      <c r="G149" s="311">
        <v>0</v>
      </c>
      <c r="H149" s="311">
        <v>0</v>
      </c>
      <c r="I149" s="301">
        <v>0</v>
      </c>
      <c r="J149" s="301">
        <v>0</v>
      </c>
      <c r="K149" s="301">
        <v>0</v>
      </c>
      <c r="L149" s="301">
        <v>0</v>
      </c>
      <c r="M149" s="301">
        <v>0</v>
      </c>
      <c r="N149" s="312">
        <f t="shared" si="45"/>
        <v>1</v>
      </c>
      <c r="O149" s="313">
        <f t="shared" si="45"/>
        <v>0</v>
      </c>
      <c r="P149" s="314">
        <f t="shared" si="46"/>
        <v>1</v>
      </c>
      <c r="Q149" s="314">
        <f t="shared" si="46"/>
        <v>0</v>
      </c>
      <c r="R149" s="314">
        <f t="shared" si="46"/>
        <v>0</v>
      </c>
      <c r="S149" s="315">
        <f t="shared" si="47"/>
        <v>9.8328416912487712E-2</v>
      </c>
      <c r="T149" s="315">
        <f t="shared" si="39"/>
        <v>0.14224751066856331</v>
      </c>
    </row>
    <row r="150" spans="1:20" x14ac:dyDescent="0.25">
      <c r="A150" s="430"/>
      <c r="B150" s="309" t="s">
        <v>4</v>
      </c>
      <c r="C150" s="309" t="s">
        <v>142</v>
      </c>
      <c r="D150" s="310">
        <v>0</v>
      </c>
      <c r="E150" s="310">
        <v>0</v>
      </c>
      <c r="F150" s="311">
        <v>0</v>
      </c>
      <c r="G150" s="311">
        <v>0</v>
      </c>
      <c r="H150" s="311">
        <v>0</v>
      </c>
      <c r="I150" s="301">
        <v>0</v>
      </c>
      <c r="J150" s="301">
        <v>0</v>
      </c>
      <c r="K150" s="299">
        <v>1</v>
      </c>
      <c r="L150" s="299">
        <v>0</v>
      </c>
      <c r="M150" s="299">
        <v>0</v>
      </c>
      <c r="N150" s="312">
        <f t="shared" si="45"/>
        <v>1</v>
      </c>
      <c r="O150" s="313">
        <f t="shared" si="45"/>
        <v>0</v>
      </c>
      <c r="P150" s="314">
        <f t="shared" si="46"/>
        <v>1</v>
      </c>
      <c r="Q150" s="314">
        <f t="shared" si="46"/>
        <v>0</v>
      </c>
      <c r="R150" s="314">
        <f t="shared" si="46"/>
        <v>0</v>
      </c>
      <c r="S150" s="315">
        <f t="shared" si="47"/>
        <v>9.8328416912487712E-2</v>
      </c>
      <c r="T150" s="315">
        <f t="shared" si="39"/>
        <v>0.14224751066856331</v>
      </c>
    </row>
    <row r="151" spans="1:20" x14ac:dyDescent="0.25">
      <c r="A151" s="430"/>
      <c r="B151" s="309" t="s">
        <v>4</v>
      </c>
      <c r="C151" s="309" t="s">
        <v>12</v>
      </c>
      <c r="D151" s="310">
        <v>0</v>
      </c>
      <c r="E151" s="310">
        <v>0</v>
      </c>
      <c r="F151" s="311">
        <v>5</v>
      </c>
      <c r="G151" s="311">
        <v>2</v>
      </c>
      <c r="H151" s="311">
        <v>0</v>
      </c>
      <c r="I151" s="301">
        <v>0</v>
      </c>
      <c r="J151" s="301">
        <v>0</v>
      </c>
      <c r="K151" s="301">
        <v>0</v>
      </c>
      <c r="L151" s="301">
        <v>0</v>
      </c>
      <c r="M151" s="301">
        <v>0</v>
      </c>
      <c r="N151" s="312">
        <f t="shared" si="45"/>
        <v>5</v>
      </c>
      <c r="O151" s="313">
        <f t="shared" si="45"/>
        <v>2</v>
      </c>
      <c r="P151" s="314">
        <f t="shared" si="46"/>
        <v>5</v>
      </c>
      <c r="Q151" s="314">
        <f t="shared" si="46"/>
        <v>2</v>
      </c>
      <c r="R151" s="314">
        <f t="shared" si="46"/>
        <v>0</v>
      </c>
      <c r="S151" s="315">
        <f t="shared" si="47"/>
        <v>0.49164208456243852</v>
      </c>
      <c r="T151" s="315">
        <f t="shared" si="39"/>
        <v>0.71123755334281646</v>
      </c>
    </row>
    <row r="152" spans="1:20" x14ac:dyDescent="0.25">
      <c r="A152" s="430"/>
      <c r="B152" s="309" t="s">
        <v>4</v>
      </c>
      <c r="C152" s="309" t="s">
        <v>17</v>
      </c>
      <c r="D152" s="316">
        <v>414</v>
      </c>
      <c r="E152" s="316">
        <v>270</v>
      </c>
      <c r="F152" s="317">
        <v>0</v>
      </c>
      <c r="G152" s="317">
        <v>0</v>
      </c>
      <c r="H152" s="311">
        <v>0</v>
      </c>
      <c r="I152" s="299">
        <v>236</v>
      </c>
      <c r="J152" s="299">
        <v>145</v>
      </c>
      <c r="K152" s="301">
        <v>0</v>
      </c>
      <c r="L152" s="301">
        <v>0</v>
      </c>
      <c r="M152" s="301">
        <v>0</v>
      </c>
      <c r="N152" s="312">
        <f t="shared" si="45"/>
        <v>650</v>
      </c>
      <c r="O152" s="313">
        <f t="shared" si="45"/>
        <v>415</v>
      </c>
      <c r="P152" s="314">
        <f t="shared" si="46"/>
        <v>0</v>
      </c>
      <c r="Q152" s="314">
        <f t="shared" si="46"/>
        <v>0</v>
      </c>
      <c r="R152" s="314">
        <f t="shared" si="46"/>
        <v>0</v>
      </c>
      <c r="S152" s="315">
        <f t="shared" si="47"/>
        <v>0</v>
      </c>
      <c r="T152" s="315">
        <f t="shared" si="39"/>
        <v>0</v>
      </c>
    </row>
    <row r="153" spans="1:20" x14ac:dyDescent="0.25">
      <c r="A153" s="430"/>
      <c r="B153" s="309" t="s">
        <v>4</v>
      </c>
      <c r="C153" s="309" t="s">
        <v>15</v>
      </c>
      <c r="D153" s="310">
        <v>0</v>
      </c>
      <c r="E153" s="310">
        <v>0</v>
      </c>
      <c r="F153" s="311">
        <v>1</v>
      </c>
      <c r="G153" s="311">
        <v>0</v>
      </c>
      <c r="H153" s="311">
        <v>1</v>
      </c>
      <c r="I153" s="301">
        <v>0</v>
      </c>
      <c r="J153" s="301">
        <v>0</v>
      </c>
      <c r="K153" s="301">
        <v>0</v>
      </c>
      <c r="L153" s="301">
        <v>0</v>
      </c>
      <c r="M153" s="301">
        <v>0</v>
      </c>
      <c r="N153" s="312">
        <f t="shared" si="45"/>
        <v>1</v>
      </c>
      <c r="O153" s="313">
        <f t="shared" si="45"/>
        <v>0</v>
      </c>
      <c r="P153" s="314">
        <f t="shared" si="46"/>
        <v>1</v>
      </c>
      <c r="Q153" s="314">
        <f t="shared" si="46"/>
        <v>0</v>
      </c>
      <c r="R153" s="314">
        <f t="shared" si="46"/>
        <v>1</v>
      </c>
      <c r="S153" s="315">
        <f t="shared" si="47"/>
        <v>9.8328416912487712E-2</v>
      </c>
      <c r="T153" s="315">
        <f t="shared" si="39"/>
        <v>0.14224751066856331</v>
      </c>
    </row>
    <row r="154" spans="1:20" x14ac:dyDescent="0.25">
      <c r="A154" s="430"/>
      <c r="B154" s="309" t="s">
        <v>4</v>
      </c>
      <c r="C154" s="309" t="s">
        <v>16</v>
      </c>
      <c r="D154" s="310">
        <v>0</v>
      </c>
      <c r="E154" s="310">
        <v>0</v>
      </c>
      <c r="F154" s="311">
        <v>35</v>
      </c>
      <c r="G154" s="311">
        <v>18</v>
      </c>
      <c r="H154" s="311">
        <v>0</v>
      </c>
      <c r="I154" s="301">
        <v>0</v>
      </c>
      <c r="J154" s="301">
        <v>0</v>
      </c>
      <c r="K154" s="299">
        <v>1</v>
      </c>
      <c r="L154" s="299">
        <v>1</v>
      </c>
      <c r="M154" s="299">
        <v>0</v>
      </c>
      <c r="N154" s="312">
        <f t="shared" si="45"/>
        <v>36</v>
      </c>
      <c r="O154" s="313">
        <f t="shared" si="45"/>
        <v>19</v>
      </c>
      <c r="P154" s="314">
        <f t="shared" si="46"/>
        <v>36</v>
      </c>
      <c r="Q154" s="314">
        <f t="shared" si="46"/>
        <v>19</v>
      </c>
      <c r="R154" s="314">
        <f t="shared" si="46"/>
        <v>0</v>
      </c>
      <c r="S154" s="315">
        <f t="shared" si="47"/>
        <v>3.5398230088495577</v>
      </c>
      <c r="T154" s="315">
        <f t="shared" si="39"/>
        <v>5.1209103840682788</v>
      </c>
    </row>
    <row r="155" spans="1:20" x14ac:dyDescent="0.25">
      <c r="A155" s="430"/>
      <c r="B155" s="309" t="s">
        <v>4</v>
      </c>
      <c r="C155" s="309" t="s">
        <v>143</v>
      </c>
      <c r="D155" s="310">
        <v>0</v>
      </c>
      <c r="E155" s="310">
        <v>0</v>
      </c>
      <c r="F155" s="311">
        <v>1</v>
      </c>
      <c r="G155" s="311">
        <v>0</v>
      </c>
      <c r="H155" s="311">
        <v>0</v>
      </c>
      <c r="I155" s="301">
        <v>0</v>
      </c>
      <c r="J155" s="301">
        <v>0</v>
      </c>
      <c r="K155" s="301">
        <v>0</v>
      </c>
      <c r="L155" s="301">
        <v>0</v>
      </c>
      <c r="M155" s="301">
        <v>0</v>
      </c>
      <c r="N155" s="312">
        <f t="shared" si="45"/>
        <v>1</v>
      </c>
      <c r="O155" s="313">
        <f t="shared" si="45"/>
        <v>0</v>
      </c>
      <c r="P155" s="314">
        <f t="shared" si="46"/>
        <v>1</v>
      </c>
      <c r="Q155" s="314">
        <f t="shared" si="46"/>
        <v>0</v>
      </c>
      <c r="R155" s="314">
        <f t="shared" si="46"/>
        <v>0</v>
      </c>
      <c r="S155" s="315">
        <f t="shared" si="47"/>
        <v>9.8328416912487712E-2</v>
      </c>
      <c r="T155" s="315">
        <f t="shared" si="39"/>
        <v>0.14224751066856331</v>
      </c>
    </row>
    <row r="156" spans="1:20" x14ac:dyDescent="0.25">
      <c r="A156" s="430"/>
      <c r="B156" s="423" t="s">
        <v>63</v>
      </c>
      <c r="C156" s="424"/>
      <c r="D156" s="259">
        <f>SUM(D147:D155)</f>
        <v>414</v>
      </c>
      <c r="E156" s="259">
        <f t="shared" ref="E156:M156" si="48">SUM(E147:E155)</f>
        <v>270</v>
      </c>
      <c r="F156" s="259">
        <f t="shared" si="48"/>
        <v>45</v>
      </c>
      <c r="G156" s="259">
        <f t="shared" si="48"/>
        <v>21</v>
      </c>
      <c r="H156" s="259">
        <f t="shared" si="48"/>
        <v>1</v>
      </c>
      <c r="I156" s="259">
        <f t="shared" si="48"/>
        <v>236</v>
      </c>
      <c r="J156" s="259">
        <f t="shared" si="48"/>
        <v>145</v>
      </c>
      <c r="K156" s="259">
        <f t="shared" si="48"/>
        <v>5</v>
      </c>
      <c r="L156" s="259">
        <f t="shared" si="48"/>
        <v>2</v>
      </c>
      <c r="M156" s="259">
        <f t="shared" si="48"/>
        <v>0</v>
      </c>
      <c r="N156" s="259">
        <f t="shared" si="45"/>
        <v>700</v>
      </c>
      <c r="O156" s="259">
        <f t="shared" si="45"/>
        <v>438</v>
      </c>
      <c r="P156" s="259">
        <f t="shared" si="46"/>
        <v>50</v>
      </c>
      <c r="Q156" s="259">
        <f t="shared" si="46"/>
        <v>23</v>
      </c>
      <c r="R156" s="259">
        <f t="shared" si="46"/>
        <v>1</v>
      </c>
      <c r="S156" s="260">
        <f t="shared" si="47"/>
        <v>4.9164208456243852</v>
      </c>
      <c r="T156" s="260">
        <f t="shared" si="39"/>
        <v>7.1123755334281658</v>
      </c>
    </row>
    <row r="157" spans="1:20" x14ac:dyDescent="0.25">
      <c r="A157" s="430"/>
      <c r="B157" s="309" t="s">
        <v>18</v>
      </c>
      <c r="C157" s="309" t="s">
        <v>8</v>
      </c>
      <c r="D157" s="310">
        <v>0</v>
      </c>
      <c r="E157" s="310">
        <v>0</v>
      </c>
      <c r="F157" s="311">
        <v>0</v>
      </c>
      <c r="G157" s="311">
        <v>0</v>
      </c>
      <c r="H157" s="311">
        <v>0</v>
      </c>
      <c r="I157" s="301">
        <v>0</v>
      </c>
      <c r="J157" s="301">
        <v>0</v>
      </c>
      <c r="K157" s="299">
        <v>2</v>
      </c>
      <c r="L157" s="299">
        <v>1</v>
      </c>
      <c r="M157" s="299">
        <v>0</v>
      </c>
      <c r="N157" s="312">
        <f t="shared" si="45"/>
        <v>2</v>
      </c>
      <c r="O157" s="313">
        <f t="shared" si="45"/>
        <v>1</v>
      </c>
      <c r="P157" s="314">
        <f t="shared" si="46"/>
        <v>2</v>
      </c>
      <c r="Q157" s="314">
        <f t="shared" si="46"/>
        <v>1</v>
      </c>
      <c r="R157" s="314">
        <f t="shared" si="46"/>
        <v>0</v>
      </c>
      <c r="S157" s="315">
        <f t="shared" si="47"/>
        <v>0.19665683382497542</v>
      </c>
      <c r="T157" s="315">
        <f t="shared" si="39"/>
        <v>0.28449502133712662</v>
      </c>
    </row>
    <row r="158" spans="1:20" x14ac:dyDescent="0.25">
      <c r="A158" s="430"/>
      <c r="B158" s="309" t="s">
        <v>18</v>
      </c>
      <c r="C158" s="309" t="s">
        <v>9</v>
      </c>
      <c r="D158" s="310">
        <v>0</v>
      </c>
      <c r="E158" s="310">
        <v>0</v>
      </c>
      <c r="F158" s="311">
        <v>1</v>
      </c>
      <c r="G158" s="311">
        <v>1</v>
      </c>
      <c r="H158" s="311">
        <v>0</v>
      </c>
      <c r="I158" s="301">
        <v>0</v>
      </c>
      <c r="J158" s="301">
        <v>0</v>
      </c>
      <c r="K158" s="301">
        <v>0</v>
      </c>
      <c r="L158" s="301">
        <v>0</v>
      </c>
      <c r="M158" s="301">
        <v>0</v>
      </c>
      <c r="N158" s="312">
        <f t="shared" si="45"/>
        <v>1</v>
      </c>
      <c r="O158" s="313">
        <f t="shared" si="45"/>
        <v>1</v>
      </c>
      <c r="P158" s="314">
        <f t="shared" si="46"/>
        <v>1</v>
      </c>
      <c r="Q158" s="314">
        <f t="shared" si="46"/>
        <v>1</v>
      </c>
      <c r="R158" s="314">
        <f t="shared" si="46"/>
        <v>0</v>
      </c>
      <c r="S158" s="315">
        <f t="shared" si="47"/>
        <v>9.8328416912487712E-2</v>
      </c>
      <c r="T158" s="315">
        <f t="shared" si="39"/>
        <v>0.14224751066856331</v>
      </c>
    </row>
    <row r="159" spans="1:20" x14ac:dyDescent="0.25">
      <c r="A159" s="430"/>
      <c r="B159" s="309" t="s">
        <v>18</v>
      </c>
      <c r="C159" s="309" t="s">
        <v>17</v>
      </c>
      <c r="D159" s="316">
        <v>174</v>
      </c>
      <c r="E159" s="316">
        <v>128</v>
      </c>
      <c r="F159" s="311">
        <v>0</v>
      </c>
      <c r="G159" s="311">
        <v>0</v>
      </c>
      <c r="H159" s="311">
        <v>0</v>
      </c>
      <c r="I159" s="299">
        <v>96</v>
      </c>
      <c r="J159" s="299">
        <v>55</v>
      </c>
      <c r="K159" s="301">
        <v>0</v>
      </c>
      <c r="L159" s="301">
        <v>0</v>
      </c>
      <c r="M159" s="301">
        <v>0</v>
      </c>
      <c r="N159" s="312">
        <f t="shared" si="45"/>
        <v>270</v>
      </c>
      <c r="O159" s="313">
        <f t="shared" si="45"/>
        <v>183</v>
      </c>
      <c r="P159" s="314">
        <f t="shared" si="46"/>
        <v>0</v>
      </c>
      <c r="Q159" s="314">
        <f t="shared" si="46"/>
        <v>0</v>
      </c>
      <c r="R159" s="314">
        <f t="shared" si="46"/>
        <v>0</v>
      </c>
      <c r="S159" s="315">
        <f t="shared" si="47"/>
        <v>0</v>
      </c>
      <c r="T159" s="315">
        <f t="shared" si="39"/>
        <v>0</v>
      </c>
    </row>
    <row r="160" spans="1:20" x14ac:dyDescent="0.25">
      <c r="A160" s="430"/>
      <c r="B160" s="309" t="s">
        <v>18</v>
      </c>
      <c r="C160" s="309" t="s">
        <v>16</v>
      </c>
      <c r="D160" s="310">
        <v>0</v>
      </c>
      <c r="E160" s="310">
        <v>0</v>
      </c>
      <c r="F160" s="311">
        <v>0</v>
      </c>
      <c r="G160" s="311">
        <v>0</v>
      </c>
      <c r="H160" s="311">
        <v>0</v>
      </c>
      <c r="I160" s="299">
        <v>0</v>
      </c>
      <c r="J160" s="299">
        <v>0</v>
      </c>
      <c r="K160" s="299">
        <v>1</v>
      </c>
      <c r="L160" s="299">
        <v>1</v>
      </c>
      <c r="M160" s="299">
        <v>0</v>
      </c>
      <c r="N160" s="312">
        <f t="shared" si="45"/>
        <v>1</v>
      </c>
      <c r="O160" s="313">
        <f t="shared" si="45"/>
        <v>1</v>
      </c>
      <c r="P160" s="314">
        <f t="shared" si="46"/>
        <v>1</v>
      </c>
      <c r="Q160" s="314">
        <f t="shared" si="46"/>
        <v>1</v>
      </c>
      <c r="R160" s="314">
        <f t="shared" si="46"/>
        <v>0</v>
      </c>
      <c r="S160" s="315">
        <f t="shared" si="47"/>
        <v>9.8328416912487712E-2</v>
      </c>
      <c r="T160" s="315">
        <f t="shared" si="39"/>
        <v>0.14224751066856331</v>
      </c>
    </row>
    <row r="161" spans="1:22" x14ac:dyDescent="0.25">
      <c r="A161" s="430"/>
      <c r="B161" s="423" t="s">
        <v>64</v>
      </c>
      <c r="C161" s="424"/>
      <c r="D161" s="259">
        <f>SUM(D157:D160)</f>
        <v>174</v>
      </c>
      <c r="E161" s="259">
        <f t="shared" ref="E161:M161" si="49">SUM(E157:E160)</f>
        <v>128</v>
      </c>
      <c r="F161" s="259">
        <f t="shared" si="49"/>
        <v>1</v>
      </c>
      <c r="G161" s="259">
        <f t="shared" si="49"/>
        <v>1</v>
      </c>
      <c r="H161" s="259">
        <f t="shared" si="49"/>
        <v>0</v>
      </c>
      <c r="I161" s="259">
        <f t="shared" si="49"/>
        <v>96</v>
      </c>
      <c r="J161" s="259">
        <f t="shared" si="49"/>
        <v>55</v>
      </c>
      <c r="K161" s="259">
        <f t="shared" si="49"/>
        <v>3</v>
      </c>
      <c r="L161" s="259">
        <f t="shared" si="49"/>
        <v>2</v>
      </c>
      <c r="M161" s="259">
        <f t="shared" si="49"/>
        <v>0</v>
      </c>
      <c r="N161" s="259">
        <f t="shared" si="45"/>
        <v>274</v>
      </c>
      <c r="O161" s="259">
        <f t="shared" si="45"/>
        <v>186</v>
      </c>
      <c r="P161" s="259">
        <f t="shared" si="46"/>
        <v>4</v>
      </c>
      <c r="Q161" s="259">
        <f t="shared" si="46"/>
        <v>3</v>
      </c>
      <c r="R161" s="259">
        <f t="shared" si="46"/>
        <v>0</v>
      </c>
      <c r="S161" s="260">
        <f t="shared" si="47"/>
        <v>0.39331366764995085</v>
      </c>
      <c r="T161" s="260">
        <f t="shared" si="39"/>
        <v>0.56899004267425324</v>
      </c>
    </row>
    <row r="162" spans="1:22" ht="26.25" x14ac:dyDescent="0.25">
      <c r="A162" s="430"/>
      <c r="B162" s="318" t="s">
        <v>20</v>
      </c>
      <c r="C162" s="319" t="s">
        <v>6</v>
      </c>
      <c r="D162" s="316">
        <v>0</v>
      </c>
      <c r="E162" s="316">
        <v>0</v>
      </c>
      <c r="F162" s="311">
        <v>0</v>
      </c>
      <c r="G162" s="311">
        <v>0</v>
      </c>
      <c r="H162" s="311">
        <v>0</v>
      </c>
      <c r="I162" s="299">
        <v>0</v>
      </c>
      <c r="J162" s="299">
        <v>0</v>
      </c>
      <c r="K162" s="299">
        <v>3</v>
      </c>
      <c r="L162" s="299">
        <v>1</v>
      </c>
      <c r="M162" s="299">
        <v>0</v>
      </c>
      <c r="N162" s="312">
        <f t="shared" si="45"/>
        <v>3</v>
      </c>
      <c r="O162" s="313">
        <f t="shared" si="45"/>
        <v>1</v>
      </c>
      <c r="P162" s="314">
        <f t="shared" si="46"/>
        <v>3</v>
      </c>
      <c r="Q162" s="314">
        <f t="shared" si="46"/>
        <v>1</v>
      </c>
      <c r="R162" s="314">
        <f t="shared" si="46"/>
        <v>0</v>
      </c>
      <c r="S162" s="315">
        <f t="shared" si="47"/>
        <v>0.29498525073746312</v>
      </c>
      <c r="T162" s="315">
        <f t="shared" si="39"/>
        <v>0.42674253200568996</v>
      </c>
    </row>
    <row r="163" spans="1:22" x14ac:dyDescent="0.25">
      <c r="A163" s="430"/>
      <c r="B163" s="318" t="s">
        <v>20</v>
      </c>
      <c r="C163" s="309" t="s">
        <v>17</v>
      </c>
      <c r="D163" s="316">
        <v>7</v>
      </c>
      <c r="E163" s="316">
        <v>5</v>
      </c>
      <c r="F163" s="311">
        <v>0</v>
      </c>
      <c r="G163" s="311">
        <v>0</v>
      </c>
      <c r="H163" s="311">
        <v>0</v>
      </c>
      <c r="I163" s="299">
        <v>33</v>
      </c>
      <c r="J163" s="299">
        <v>21</v>
      </c>
      <c r="K163" s="301">
        <v>0</v>
      </c>
      <c r="L163" s="301">
        <v>0</v>
      </c>
      <c r="M163" s="301">
        <v>0</v>
      </c>
      <c r="N163" s="312">
        <f t="shared" si="45"/>
        <v>40</v>
      </c>
      <c r="O163" s="313">
        <f t="shared" si="45"/>
        <v>26</v>
      </c>
      <c r="P163" s="314">
        <f t="shared" si="46"/>
        <v>0</v>
      </c>
      <c r="Q163" s="314">
        <f t="shared" si="46"/>
        <v>0</v>
      </c>
      <c r="R163" s="314">
        <f t="shared" si="46"/>
        <v>0</v>
      </c>
      <c r="S163" s="315">
        <f t="shared" si="47"/>
        <v>0</v>
      </c>
      <c r="T163" s="315">
        <f t="shared" si="39"/>
        <v>0</v>
      </c>
    </row>
    <row r="164" spans="1:22" x14ac:dyDescent="0.25">
      <c r="A164" s="430"/>
      <c r="B164" s="423" t="s">
        <v>65</v>
      </c>
      <c r="C164" s="424"/>
      <c r="D164" s="259">
        <f>SUM(D162:D163)</f>
        <v>7</v>
      </c>
      <c r="E164" s="259">
        <f t="shared" ref="E164:M164" si="50">SUM(E162:E163)</f>
        <v>5</v>
      </c>
      <c r="F164" s="259">
        <f t="shared" si="50"/>
        <v>0</v>
      </c>
      <c r="G164" s="259">
        <f t="shared" si="50"/>
        <v>0</v>
      </c>
      <c r="H164" s="259">
        <f t="shared" si="50"/>
        <v>0</v>
      </c>
      <c r="I164" s="259">
        <f t="shared" si="50"/>
        <v>33</v>
      </c>
      <c r="J164" s="259">
        <f t="shared" si="50"/>
        <v>21</v>
      </c>
      <c r="K164" s="259">
        <f t="shared" si="50"/>
        <v>3</v>
      </c>
      <c r="L164" s="259">
        <f t="shared" si="50"/>
        <v>1</v>
      </c>
      <c r="M164" s="259">
        <f t="shared" si="50"/>
        <v>0</v>
      </c>
      <c r="N164" s="259">
        <f t="shared" si="45"/>
        <v>43</v>
      </c>
      <c r="O164" s="259">
        <f t="shared" si="45"/>
        <v>27</v>
      </c>
      <c r="P164" s="259">
        <f t="shared" si="46"/>
        <v>3</v>
      </c>
      <c r="Q164" s="259">
        <f t="shared" si="46"/>
        <v>1</v>
      </c>
      <c r="R164" s="259">
        <f t="shared" si="46"/>
        <v>0</v>
      </c>
      <c r="S164" s="260">
        <f t="shared" si="47"/>
        <v>0.29498525073746312</v>
      </c>
      <c r="T164" s="260">
        <f t="shared" si="39"/>
        <v>0.42674253200568996</v>
      </c>
    </row>
    <row r="165" spans="1:22" x14ac:dyDescent="0.25">
      <c r="A165" s="431"/>
      <c r="B165" s="425" t="s">
        <v>66</v>
      </c>
      <c r="C165" s="425"/>
      <c r="D165" s="307">
        <f>D156+D161+D164</f>
        <v>595</v>
      </c>
      <c r="E165" s="307">
        <f t="shared" ref="E165:M165" si="51">E156+E161+E164</f>
        <v>403</v>
      </c>
      <c r="F165" s="307">
        <f t="shared" si="51"/>
        <v>46</v>
      </c>
      <c r="G165" s="307">
        <f t="shared" si="51"/>
        <v>22</v>
      </c>
      <c r="H165" s="307">
        <f t="shared" si="51"/>
        <v>1</v>
      </c>
      <c r="I165" s="307">
        <f t="shared" si="51"/>
        <v>365</v>
      </c>
      <c r="J165" s="307">
        <f t="shared" si="51"/>
        <v>221</v>
      </c>
      <c r="K165" s="307">
        <f t="shared" si="51"/>
        <v>11</v>
      </c>
      <c r="L165" s="307">
        <f t="shared" si="51"/>
        <v>5</v>
      </c>
      <c r="M165" s="307">
        <f t="shared" si="51"/>
        <v>0</v>
      </c>
      <c r="N165" s="307">
        <f t="shared" si="45"/>
        <v>1017</v>
      </c>
      <c r="O165" s="307">
        <f t="shared" si="45"/>
        <v>651</v>
      </c>
      <c r="P165" s="307">
        <f t="shared" si="46"/>
        <v>57</v>
      </c>
      <c r="Q165" s="307">
        <f t="shared" si="46"/>
        <v>27</v>
      </c>
      <c r="R165" s="307">
        <f t="shared" si="46"/>
        <v>1</v>
      </c>
      <c r="S165" s="308">
        <f t="shared" si="47"/>
        <v>5.6047197640117989</v>
      </c>
      <c r="T165" s="308">
        <f t="shared" si="39"/>
        <v>8.1081081081081088</v>
      </c>
    </row>
    <row r="166" spans="1:22" x14ac:dyDescent="0.25">
      <c r="A166" s="426" t="s">
        <v>67</v>
      </c>
      <c r="B166" s="427"/>
      <c r="C166" s="428"/>
      <c r="D166" s="320">
        <f>D42+D64+D107+D124+D146+D165</f>
        <v>4871</v>
      </c>
      <c r="E166" s="320">
        <f t="shared" ref="E166:R166" si="52">E42+E64+E107+E124+E146+E165</f>
        <v>3341</v>
      </c>
      <c r="F166" s="320">
        <f t="shared" si="52"/>
        <v>673</v>
      </c>
      <c r="G166" s="320">
        <f t="shared" si="52"/>
        <v>374</v>
      </c>
      <c r="H166" s="320">
        <f t="shared" si="52"/>
        <v>42</v>
      </c>
      <c r="I166" s="320">
        <f t="shared" si="52"/>
        <v>1260</v>
      </c>
      <c r="J166" s="320">
        <f t="shared" si="52"/>
        <v>838</v>
      </c>
      <c r="K166" s="320">
        <f t="shared" si="52"/>
        <v>30</v>
      </c>
      <c r="L166" s="320">
        <f t="shared" si="52"/>
        <v>10</v>
      </c>
      <c r="M166" s="320">
        <f t="shared" si="52"/>
        <v>0</v>
      </c>
      <c r="N166" s="320">
        <f t="shared" si="52"/>
        <v>6834</v>
      </c>
      <c r="O166" s="320">
        <f t="shared" si="52"/>
        <v>4563</v>
      </c>
      <c r="P166" s="320">
        <f t="shared" si="52"/>
        <v>703</v>
      </c>
      <c r="Q166" s="320">
        <f t="shared" si="52"/>
        <v>384</v>
      </c>
      <c r="R166" s="320">
        <f t="shared" si="52"/>
        <v>42</v>
      </c>
      <c r="S166" s="321">
        <f>P166/N166*100</f>
        <v>10.286801287679252</v>
      </c>
      <c r="T166" s="321">
        <f t="shared" si="39"/>
        <v>100</v>
      </c>
      <c r="V166" s="322"/>
    </row>
  </sheetData>
  <mergeCells count="32">
    <mergeCell ref="A166:C166"/>
    <mergeCell ref="A147:A165"/>
    <mergeCell ref="B156:C156"/>
    <mergeCell ref="B161:C161"/>
    <mergeCell ref="B164:C164"/>
    <mergeCell ref="B165:C165"/>
    <mergeCell ref="A125:A146"/>
    <mergeCell ref="B132:C132"/>
    <mergeCell ref="B138:C138"/>
    <mergeCell ref="B145:C145"/>
    <mergeCell ref="B146:C146"/>
    <mergeCell ref="B42:C42"/>
    <mergeCell ref="A108:A124"/>
    <mergeCell ref="B115:C115"/>
    <mergeCell ref="B123:C123"/>
    <mergeCell ref="B124:C124"/>
    <mergeCell ref="A1:T1"/>
    <mergeCell ref="B119:C119"/>
    <mergeCell ref="B60:C60"/>
    <mergeCell ref="A43:A64"/>
    <mergeCell ref="B54:C54"/>
    <mergeCell ref="B63:C63"/>
    <mergeCell ref="B64:C64"/>
    <mergeCell ref="A65:A107"/>
    <mergeCell ref="B83:C83"/>
    <mergeCell ref="B99:C99"/>
    <mergeCell ref="B106:C106"/>
    <mergeCell ref="B107:C107"/>
    <mergeCell ref="A4:A42"/>
    <mergeCell ref="B20:C20"/>
    <mergeCell ref="B35:C35"/>
    <mergeCell ref="B41:C41"/>
  </mergeCells>
  <pageMargins left="0.7" right="0.7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6"/>
  <sheetViews>
    <sheetView workbookViewId="0">
      <selection sqref="A1:XFD1048576"/>
    </sheetView>
  </sheetViews>
  <sheetFormatPr defaultRowHeight="12.75" x14ac:dyDescent="0.25"/>
  <cols>
    <col min="1" max="1" width="3.42578125" style="102" customWidth="1"/>
    <col min="2" max="2" width="3" style="102" customWidth="1"/>
    <col min="3" max="3" width="26.5703125" style="102" customWidth="1"/>
    <col min="4" max="5" width="4.7109375" style="102" customWidth="1"/>
    <col min="6" max="6" width="4.140625" style="102" customWidth="1"/>
    <col min="7" max="7" width="4.5703125" style="102" customWidth="1"/>
    <col min="8" max="8" width="5.42578125" style="102" customWidth="1"/>
    <col min="9" max="9" width="4.7109375" style="102" customWidth="1"/>
    <col min="10" max="10" width="7.85546875" style="102" customWidth="1"/>
    <col min="11" max="11" width="8.140625" style="102" customWidth="1"/>
    <col min="12" max="16384" width="9.140625" style="102"/>
  </cols>
  <sheetData>
    <row r="1" spans="1:12" ht="45.75" customHeight="1" x14ac:dyDescent="0.25">
      <c r="A1" s="478" t="s">
        <v>714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</row>
    <row r="3" spans="1:12" ht="159" customHeight="1" x14ac:dyDescent="0.25">
      <c r="A3" s="480" t="s">
        <v>35</v>
      </c>
      <c r="B3" s="480" t="s">
        <v>0</v>
      </c>
      <c r="C3" s="480" t="s">
        <v>637</v>
      </c>
      <c r="D3" s="480" t="s">
        <v>638</v>
      </c>
      <c r="E3" s="480" t="s">
        <v>168</v>
      </c>
      <c r="F3" s="480" t="s">
        <v>639</v>
      </c>
      <c r="G3" s="480" t="s">
        <v>168</v>
      </c>
      <c r="H3" s="480" t="s">
        <v>715</v>
      </c>
      <c r="I3" s="480" t="s">
        <v>168</v>
      </c>
      <c r="J3" s="480" t="s">
        <v>640</v>
      </c>
      <c r="K3" s="480" t="s">
        <v>641</v>
      </c>
      <c r="L3" s="480" t="s">
        <v>716</v>
      </c>
    </row>
    <row r="4" spans="1:12" x14ac:dyDescent="0.2">
      <c r="A4" s="481" t="s">
        <v>28</v>
      </c>
      <c r="B4" s="481" t="s">
        <v>4</v>
      </c>
      <c r="C4" s="482" t="s">
        <v>139</v>
      </c>
      <c r="D4" s="115">
        <v>2</v>
      </c>
      <c r="E4" s="115">
        <v>0</v>
      </c>
      <c r="F4" s="483">
        <v>1</v>
      </c>
      <c r="G4" s="483">
        <v>0</v>
      </c>
      <c r="H4" s="483">
        <v>1</v>
      </c>
      <c r="I4" s="483">
        <v>0</v>
      </c>
      <c r="J4" s="484">
        <f>H4/$H$136*100</f>
        <v>0.13054830287206268</v>
      </c>
      <c r="K4" s="484">
        <f>H4/$H$142*100</f>
        <v>3.5014005602240897E-2</v>
      </c>
      <c r="L4" s="484">
        <f>H4/$H$143*100</f>
        <v>0.15128593040847202</v>
      </c>
    </row>
    <row r="5" spans="1:12" x14ac:dyDescent="0.2">
      <c r="A5" s="481"/>
      <c r="B5" s="481"/>
      <c r="C5" s="482" t="s">
        <v>140</v>
      </c>
      <c r="D5" s="115">
        <v>5</v>
      </c>
      <c r="E5" s="115">
        <v>3</v>
      </c>
      <c r="F5" s="483">
        <v>5</v>
      </c>
      <c r="G5" s="483">
        <v>3</v>
      </c>
      <c r="H5" s="483">
        <v>4</v>
      </c>
      <c r="I5" s="483">
        <v>2</v>
      </c>
      <c r="J5" s="484">
        <f>H5/$H$136*100</f>
        <v>0.52219321148825071</v>
      </c>
      <c r="K5" s="484">
        <f>H5/$H$142*100</f>
        <v>0.14005602240896359</v>
      </c>
      <c r="L5" s="484">
        <f>H5/$H$143*100</f>
        <v>0.60514372163388808</v>
      </c>
    </row>
    <row r="6" spans="1:12" x14ac:dyDescent="0.2">
      <c r="A6" s="481"/>
      <c r="B6" s="481"/>
      <c r="C6" s="482" t="s">
        <v>10</v>
      </c>
      <c r="D6" s="115">
        <v>2</v>
      </c>
      <c r="E6" s="115">
        <v>2</v>
      </c>
      <c r="F6" s="483">
        <v>2</v>
      </c>
      <c r="G6" s="483">
        <v>2</v>
      </c>
      <c r="H6" s="483">
        <v>2</v>
      </c>
      <c r="I6" s="483">
        <v>2</v>
      </c>
      <c r="J6" s="484">
        <f>H6/$H$136*100</f>
        <v>0.26109660574412535</v>
      </c>
      <c r="K6" s="484">
        <f>H6/$H$142*100</f>
        <v>7.0028011204481794E-2</v>
      </c>
      <c r="L6" s="484">
        <f>H6/$H$143*100</f>
        <v>0.30257186081694404</v>
      </c>
    </row>
    <row r="7" spans="1:12" x14ac:dyDescent="0.2">
      <c r="A7" s="481"/>
      <c r="B7" s="481"/>
      <c r="C7" s="482" t="s">
        <v>8</v>
      </c>
      <c r="D7" s="115">
        <v>1</v>
      </c>
      <c r="E7" s="115">
        <v>1</v>
      </c>
      <c r="F7" s="483">
        <v>0</v>
      </c>
      <c r="G7" s="483">
        <v>0</v>
      </c>
      <c r="H7" s="483">
        <v>0</v>
      </c>
      <c r="I7" s="483">
        <v>0</v>
      </c>
      <c r="J7" s="484">
        <f>H7/$H$136*100</f>
        <v>0</v>
      </c>
      <c r="K7" s="484">
        <f>H7/$H$142*100</f>
        <v>0</v>
      </c>
      <c r="L7" s="484">
        <f>H7/$H$143*100</f>
        <v>0</v>
      </c>
    </row>
    <row r="8" spans="1:12" x14ac:dyDescent="0.2">
      <c r="A8" s="481"/>
      <c r="B8" s="481"/>
      <c r="C8" s="482" t="s">
        <v>19</v>
      </c>
      <c r="D8" s="115">
        <v>19</v>
      </c>
      <c r="E8" s="115">
        <v>12</v>
      </c>
      <c r="F8" s="483">
        <v>14</v>
      </c>
      <c r="G8" s="483">
        <v>7</v>
      </c>
      <c r="H8" s="483">
        <v>11</v>
      </c>
      <c r="I8" s="483">
        <v>5</v>
      </c>
      <c r="J8" s="484">
        <f>H8/$H$136*100</f>
        <v>1.4360313315926894</v>
      </c>
      <c r="K8" s="484">
        <f>H8/$H$142*100</f>
        <v>0.38515406162464988</v>
      </c>
      <c r="L8" s="484">
        <f>H8/$H$143*100</f>
        <v>1.6641452344931922</v>
      </c>
    </row>
    <row r="9" spans="1:12" x14ac:dyDescent="0.2">
      <c r="A9" s="481"/>
      <c r="B9" s="481"/>
      <c r="C9" s="482" t="s">
        <v>597</v>
      </c>
      <c r="D9" s="115">
        <v>1</v>
      </c>
      <c r="E9" s="115">
        <v>0</v>
      </c>
      <c r="F9" s="483">
        <v>1</v>
      </c>
      <c r="G9" s="483">
        <v>0</v>
      </c>
      <c r="H9" s="483">
        <v>1</v>
      </c>
      <c r="I9" s="483">
        <v>0</v>
      </c>
      <c r="J9" s="484">
        <f>H9/$H$136*100</f>
        <v>0.13054830287206268</v>
      </c>
      <c r="K9" s="484">
        <f>H9/$H$142*100</f>
        <v>3.5014005602240897E-2</v>
      </c>
      <c r="L9" s="484">
        <f>H9/$H$143*100</f>
        <v>0.15128593040847202</v>
      </c>
    </row>
    <row r="10" spans="1:12" x14ac:dyDescent="0.2">
      <c r="A10" s="481"/>
      <c r="B10" s="481"/>
      <c r="C10" s="482" t="s">
        <v>11</v>
      </c>
      <c r="D10" s="115">
        <v>1</v>
      </c>
      <c r="E10" s="115">
        <v>1</v>
      </c>
      <c r="F10" s="483">
        <v>1</v>
      </c>
      <c r="G10" s="483">
        <v>1</v>
      </c>
      <c r="H10" s="483">
        <v>1</v>
      </c>
      <c r="I10" s="483">
        <v>1</v>
      </c>
      <c r="J10" s="484">
        <f>H10/$H$136*100</f>
        <v>0.13054830287206268</v>
      </c>
      <c r="K10" s="484">
        <f>H10/$H$142*100</f>
        <v>3.5014005602240897E-2</v>
      </c>
      <c r="L10" s="484">
        <f>H10/$H$143*100</f>
        <v>0.15128593040847202</v>
      </c>
    </row>
    <row r="11" spans="1:12" x14ac:dyDescent="0.2">
      <c r="A11" s="481"/>
      <c r="B11" s="481"/>
      <c r="C11" s="482" t="s">
        <v>12</v>
      </c>
      <c r="D11" s="115">
        <v>22</v>
      </c>
      <c r="E11" s="115">
        <v>9</v>
      </c>
      <c r="F11" s="483">
        <v>19</v>
      </c>
      <c r="G11" s="483">
        <v>8</v>
      </c>
      <c r="H11" s="483">
        <v>13</v>
      </c>
      <c r="I11" s="483">
        <v>7</v>
      </c>
      <c r="J11" s="484">
        <f>H11/$H$136*100</f>
        <v>1.6971279373368149</v>
      </c>
      <c r="K11" s="484">
        <f>H11/$H$142*100</f>
        <v>0.4551820728291317</v>
      </c>
      <c r="L11" s="484">
        <f>H11/$H$143*100</f>
        <v>1.9667170953101363</v>
      </c>
    </row>
    <row r="12" spans="1:12" x14ac:dyDescent="0.2">
      <c r="A12" s="481"/>
      <c r="B12" s="481"/>
      <c r="C12" s="482" t="s">
        <v>44</v>
      </c>
      <c r="D12" s="115">
        <v>1</v>
      </c>
      <c r="E12" s="115">
        <v>0</v>
      </c>
      <c r="F12" s="483">
        <v>0</v>
      </c>
      <c r="G12" s="483">
        <v>0</v>
      </c>
      <c r="H12" s="483">
        <v>0</v>
      </c>
      <c r="I12" s="483">
        <v>0</v>
      </c>
      <c r="J12" s="484">
        <f>H12/$H$136*100</f>
        <v>0</v>
      </c>
      <c r="K12" s="484">
        <f>H12/$H$142*100</f>
        <v>0</v>
      </c>
      <c r="L12" s="484">
        <f>H12/$H$143*100</f>
        <v>0</v>
      </c>
    </row>
    <row r="13" spans="1:12" x14ac:dyDescent="0.2">
      <c r="A13" s="481"/>
      <c r="B13" s="481"/>
      <c r="C13" s="482" t="s">
        <v>13</v>
      </c>
      <c r="D13" s="115">
        <v>1</v>
      </c>
      <c r="E13" s="115">
        <v>1</v>
      </c>
      <c r="F13" s="483">
        <v>1</v>
      </c>
      <c r="G13" s="483">
        <v>1</v>
      </c>
      <c r="H13" s="483">
        <v>1</v>
      </c>
      <c r="I13" s="483">
        <v>1</v>
      </c>
      <c r="J13" s="484">
        <f>H13/$H$136*100</f>
        <v>0.13054830287206268</v>
      </c>
      <c r="K13" s="484">
        <f>H13/$H$142*100</f>
        <v>3.5014005602240897E-2</v>
      </c>
      <c r="L13" s="484">
        <f>H13/$H$143*100</f>
        <v>0.15128593040847202</v>
      </c>
    </row>
    <row r="14" spans="1:12" x14ac:dyDescent="0.2">
      <c r="A14" s="481"/>
      <c r="B14" s="481"/>
      <c r="C14" s="482" t="s">
        <v>642</v>
      </c>
      <c r="D14" s="115">
        <v>2</v>
      </c>
      <c r="E14" s="115">
        <v>0</v>
      </c>
      <c r="F14" s="483">
        <v>0</v>
      </c>
      <c r="G14" s="483">
        <v>0</v>
      </c>
      <c r="H14" s="483">
        <v>0</v>
      </c>
      <c r="I14" s="483">
        <v>0</v>
      </c>
      <c r="J14" s="484">
        <f>H14/$H$136*100</f>
        <v>0</v>
      </c>
      <c r="K14" s="484">
        <f>H14/$H$142*100</f>
        <v>0</v>
      </c>
      <c r="L14" s="484">
        <f>H14/$H$143*100</f>
        <v>0</v>
      </c>
    </row>
    <row r="15" spans="1:12" x14ac:dyDescent="0.2">
      <c r="A15" s="481"/>
      <c r="B15" s="481"/>
      <c r="C15" s="482" t="s">
        <v>16</v>
      </c>
      <c r="D15" s="115">
        <v>59</v>
      </c>
      <c r="E15" s="115">
        <v>34</v>
      </c>
      <c r="F15" s="483">
        <v>45</v>
      </c>
      <c r="G15" s="483">
        <v>28</v>
      </c>
      <c r="H15" s="483">
        <v>37</v>
      </c>
      <c r="I15" s="483">
        <v>23</v>
      </c>
      <c r="J15" s="484">
        <f>H15/$H$136*100</f>
        <v>4.830287206266318</v>
      </c>
      <c r="K15" s="484">
        <f>H15/$H$142*100</f>
        <v>1.2955182072829132</v>
      </c>
      <c r="L15" s="484">
        <f>H15/$H$143*100</f>
        <v>5.5975794251134641</v>
      </c>
    </row>
    <row r="16" spans="1:12" x14ac:dyDescent="0.2">
      <c r="A16" s="481"/>
      <c r="B16" s="481"/>
      <c r="C16" s="482" t="s">
        <v>143</v>
      </c>
      <c r="D16" s="115">
        <v>1</v>
      </c>
      <c r="E16" s="115">
        <v>0</v>
      </c>
      <c r="F16" s="483">
        <v>1</v>
      </c>
      <c r="G16" s="483">
        <v>0</v>
      </c>
      <c r="H16" s="483">
        <v>1</v>
      </c>
      <c r="I16" s="483">
        <v>0</v>
      </c>
      <c r="J16" s="484">
        <f>H16/$H$136*100</f>
        <v>0.13054830287206268</v>
      </c>
      <c r="K16" s="484">
        <f>H16/$H$142*100</f>
        <v>3.5014005602240897E-2</v>
      </c>
      <c r="L16" s="484">
        <f>H16/$H$143*100</f>
        <v>0.15128593040847202</v>
      </c>
    </row>
    <row r="17" spans="1:12" x14ac:dyDescent="0.25">
      <c r="A17" s="485" t="s">
        <v>643</v>
      </c>
      <c r="B17" s="486"/>
      <c r="C17" s="487"/>
      <c r="D17" s="488">
        <f>SUM(D4:D16)</f>
        <v>117</v>
      </c>
      <c r="E17" s="488">
        <f t="shared" ref="E17:I17" si="0">SUM(E4:E16)</f>
        <v>63</v>
      </c>
      <c r="F17" s="488">
        <f t="shared" si="0"/>
        <v>90</v>
      </c>
      <c r="G17" s="488">
        <f t="shared" si="0"/>
        <v>50</v>
      </c>
      <c r="H17" s="488">
        <f t="shared" si="0"/>
        <v>72</v>
      </c>
      <c r="I17" s="488">
        <f t="shared" si="0"/>
        <v>41</v>
      </c>
      <c r="J17" s="489">
        <f>H17/$H$136*100</f>
        <v>9.3994778067885107</v>
      </c>
      <c r="K17" s="489">
        <f>H17/$H$142*100</f>
        <v>2.5210084033613445</v>
      </c>
      <c r="L17" s="489">
        <f>H17/$H$143*100</f>
        <v>10.892586989409985</v>
      </c>
    </row>
    <row r="18" spans="1:12" x14ac:dyDescent="0.2">
      <c r="A18" s="481" t="s">
        <v>28</v>
      </c>
      <c r="B18" s="481" t="s">
        <v>18</v>
      </c>
      <c r="C18" s="482" t="s">
        <v>138</v>
      </c>
      <c r="D18" s="115">
        <v>1</v>
      </c>
      <c r="E18" s="115">
        <v>0</v>
      </c>
      <c r="F18" s="483">
        <v>1</v>
      </c>
      <c r="G18" s="483">
        <v>0</v>
      </c>
      <c r="H18" s="483">
        <v>1</v>
      </c>
      <c r="I18" s="483">
        <v>0</v>
      </c>
      <c r="J18" s="484">
        <f>H18/$H$136*100</f>
        <v>0.13054830287206268</v>
      </c>
      <c r="K18" s="484">
        <f>H18/$H$142*100</f>
        <v>3.5014005602240897E-2</v>
      </c>
      <c r="L18" s="484">
        <f>H18/$H$143*100</f>
        <v>0.15128593040847202</v>
      </c>
    </row>
    <row r="19" spans="1:12" x14ac:dyDescent="0.2">
      <c r="A19" s="481"/>
      <c r="B19" s="481"/>
      <c r="C19" s="482" t="s">
        <v>139</v>
      </c>
      <c r="D19" s="115">
        <v>2</v>
      </c>
      <c r="E19" s="115">
        <v>1</v>
      </c>
      <c r="F19" s="483">
        <v>2</v>
      </c>
      <c r="G19" s="483">
        <v>1</v>
      </c>
      <c r="H19" s="483">
        <v>2</v>
      </c>
      <c r="I19" s="483">
        <v>1</v>
      </c>
      <c r="J19" s="484">
        <f>H19/$H$136*100</f>
        <v>0.26109660574412535</v>
      </c>
      <c r="K19" s="484">
        <f>H19/$H$142*100</f>
        <v>7.0028011204481794E-2</v>
      </c>
      <c r="L19" s="484">
        <f>H19/$H$143*100</f>
        <v>0.30257186081694404</v>
      </c>
    </row>
    <row r="20" spans="1:12" x14ac:dyDescent="0.2">
      <c r="A20" s="481"/>
      <c r="B20" s="481"/>
      <c r="C20" s="482" t="s">
        <v>164</v>
      </c>
      <c r="D20" s="115">
        <v>3</v>
      </c>
      <c r="E20" s="115">
        <v>0</v>
      </c>
      <c r="F20" s="483">
        <v>2</v>
      </c>
      <c r="G20" s="483">
        <v>0</v>
      </c>
      <c r="H20" s="483">
        <v>2</v>
      </c>
      <c r="I20" s="483">
        <v>0</v>
      </c>
      <c r="J20" s="484">
        <f>H20/$H$136*100</f>
        <v>0.26109660574412535</v>
      </c>
      <c r="K20" s="484">
        <f>H20/$H$142*100</f>
        <v>7.0028011204481794E-2</v>
      </c>
      <c r="L20" s="484">
        <f>H20/$H$143*100</f>
        <v>0.30257186081694404</v>
      </c>
    </row>
    <row r="21" spans="1:12" x14ac:dyDescent="0.2">
      <c r="A21" s="481"/>
      <c r="B21" s="481"/>
      <c r="C21" s="482" t="s">
        <v>140</v>
      </c>
      <c r="D21" s="115">
        <v>1</v>
      </c>
      <c r="E21" s="115">
        <v>1</v>
      </c>
      <c r="F21" s="483">
        <v>1</v>
      </c>
      <c r="G21" s="483">
        <v>1</v>
      </c>
      <c r="H21" s="483">
        <v>1</v>
      </c>
      <c r="I21" s="483">
        <v>1</v>
      </c>
      <c r="J21" s="484">
        <f>H21/$H$136*100</f>
        <v>0.13054830287206268</v>
      </c>
      <c r="K21" s="484">
        <f>H21/$H$142*100</f>
        <v>3.5014005602240897E-2</v>
      </c>
      <c r="L21" s="484">
        <f>H21/$H$143*100</f>
        <v>0.15128593040847202</v>
      </c>
    </row>
    <row r="22" spans="1:12" x14ac:dyDescent="0.2">
      <c r="A22" s="481"/>
      <c r="B22" s="481"/>
      <c r="C22" s="482" t="s">
        <v>598</v>
      </c>
      <c r="D22" s="115">
        <v>1</v>
      </c>
      <c r="E22" s="115">
        <v>0</v>
      </c>
      <c r="F22" s="483">
        <v>1</v>
      </c>
      <c r="G22" s="483">
        <v>0</v>
      </c>
      <c r="H22" s="483">
        <v>1</v>
      </c>
      <c r="I22" s="483">
        <v>0</v>
      </c>
      <c r="J22" s="484">
        <f>H22/$H$136*100</f>
        <v>0.13054830287206268</v>
      </c>
      <c r="K22" s="484">
        <f>H22/$H$142*100</f>
        <v>3.5014005602240897E-2</v>
      </c>
      <c r="L22" s="484">
        <f>H22/$H$143*100</f>
        <v>0.15128593040847202</v>
      </c>
    </row>
    <row r="23" spans="1:12" x14ac:dyDescent="0.2">
      <c r="A23" s="481"/>
      <c r="B23" s="481"/>
      <c r="C23" s="482" t="s">
        <v>19</v>
      </c>
      <c r="D23" s="115">
        <v>1</v>
      </c>
      <c r="E23" s="115">
        <v>1</v>
      </c>
      <c r="F23" s="483">
        <v>0</v>
      </c>
      <c r="G23" s="483">
        <v>0</v>
      </c>
      <c r="H23" s="483">
        <v>0</v>
      </c>
      <c r="I23" s="483">
        <v>0</v>
      </c>
      <c r="J23" s="484">
        <f>H23/$H$136*100</f>
        <v>0</v>
      </c>
      <c r="K23" s="484">
        <f>H23/$H$142*100</f>
        <v>0</v>
      </c>
      <c r="L23" s="484">
        <f>H23/$H$143*100</f>
        <v>0</v>
      </c>
    </row>
    <row r="24" spans="1:12" x14ac:dyDescent="0.2">
      <c r="A24" s="481"/>
      <c r="B24" s="481"/>
      <c r="C24" s="482" t="s">
        <v>150</v>
      </c>
      <c r="D24" s="115">
        <v>3</v>
      </c>
      <c r="E24" s="115">
        <v>0</v>
      </c>
      <c r="F24" s="483">
        <v>3</v>
      </c>
      <c r="G24" s="483">
        <v>0</v>
      </c>
      <c r="H24" s="483">
        <v>2</v>
      </c>
      <c r="I24" s="483">
        <v>0</v>
      </c>
      <c r="J24" s="484">
        <f>H24/$H$136*100</f>
        <v>0.26109660574412535</v>
      </c>
      <c r="K24" s="484">
        <f>H24/$H$142*100</f>
        <v>7.0028011204481794E-2</v>
      </c>
      <c r="L24" s="484">
        <f>H24/$H$143*100</f>
        <v>0.30257186081694404</v>
      </c>
    </row>
    <row r="25" spans="1:12" x14ac:dyDescent="0.2">
      <c r="A25" s="481"/>
      <c r="B25" s="481"/>
      <c r="C25" s="482" t="s">
        <v>12</v>
      </c>
      <c r="D25" s="115">
        <v>1</v>
      </c>
      <c r="E25" s="115">
        <v>0</v>
      </c>
      <c r="F25" s="483">
        <v>1</v>
      </c>
      <c r="G25" s="483">
        <v>0</v>
      </c>
      <c r="H25" s="483">
        <v>1</v>
      </c>
      <c r="I25" s="483">
        <v>0</v>
      </c>
      <c r="J25" s="484">
        <f>H25/$H$136*100</f>
        <v>0.13054830287206268</v>
      </c>
      <c r="K25" s="484">
        <f>H25/$H$142*100</f>
        <v>3.5014005602240897E-2</v>
      </c>
      <c r="L25" s="484">
        <f>H25/$H$143*100</f>
        <v>0.15128593040847202</v>
      </c>
    </row>
    <row r="26" spans="1:12" x14ac:dyDescent="0.2">
      <c r="A26" s="481"/>
      <c r="B26" s="481"/>
      <c r="C26" s="482" t="s">
        <v>13</v>
      </c>
      <c r="D26" s="115">
        <v>1</v>
      </c>
      <c r="E26" s="115">
        <v>1</v>
      </c>
      <c r="F26" s="483">
        <v>1</v>
      </c>
      <c r="G26" s="483">
        <v>1</v>
      </c>
      <c r="H26" s="483">
        <v>1</v>
      </c>
      <c r="I26" s="483">
        <v>1</v>
      </c>
      <c r="J26" s="484">
        <f>H26/$H$136*100</f>
        <v>0.13054830287206268</v>
      </c>
      <c r="K26" s="484">
        <f>H26/$H$142*100</f>
        <v>3.5014005602240897E-2</v>
      </c>
      <c r="L26" s="484">
        <f>H26/$H$143*100</f>
        <v>0.15128593040847202</v>
      </c>
    </row>
    <row r="27" spans="1:12" x14ac:dyDescent="0.2">
      <c r="A27" s="481"/>
      <c r="B27" s="481"/>
      <c r="C27" s="482" t="s">
        <v>15</v>
      </c>
      <c r="D27" s="115">
        <v>5</v>
      </c>
      <c r="E27" s="115">
        <v>0</v>
      </c>
      <c r="F27" s="483">
        <v>5</v>
      </c>
      <c r="G27" s="483">
        <v>0</v>
      </c>
      <c r="H27" s="483">
        <v>5</v>
      </c>
      <c r="I27" s="483">
        <v>0</v>
      </c>
      <c r="J27" s="484">
        <f>H27/$H$136*100</f>
        <v>0.65274151436031325</v>
      </c>
      <c r="K27" s="484">
        <f>H27/$H$142*100</f>
        <v>0.1750700280112045</v>
      </c>
      <c r="L27" s="484">
        <f>H27/$H$143*100</f>
        <v>0.75642965204236012</v>
      </c>
    </row>
    <row r="28" spans="1:12" x14ac:dyDescent="0.2">
      <c r="A28" s="481"/>
      <c r="B28" s="481"/>
      <c r="C28" s="482" t="s">
        <v>16</v>
      </c>
      <c r="D28" s="115">
        <v>6</v>
      </c>
      <c r="E28" s="115">
        <v>3</v>
      </c>
      <c r="F28" s="483">
        <v>6</v>
      </c>
      <c r="G28" s="483">
        <v>3</v>
      </c>
      <c r="H28" s="483">
        <v>4</v>
      </c>
      <c r="I28" s="483">
        <v>3</v>
      </c>
      <c r="J28" s="484">
        <f>H28/$H$136*100</f>
        <v>0.52219321148825071</v>
      </c>
      <c r="K28" s="484">
        <f>H28/$H$142*100</f>
        <v>0.14005602240896359</v>
      </c>
      <c r="L28" s="484">
        <f>H28/$H$143*100</f>
        <v>0.60514372163388808</v>
      </c>
    </row>
    <row r="29" spans="1:12" x14ac:dyDescent="0.2">
      <c r="A29" s="481"/>
      <c r="B29" s="481"/>
      <c r="C29" s="482" t="s">
        <v>143</v>
      </c>
      <c r="D29" s="115">
        <v>1</v>
      </c>
      <c r="E29" s="115">
        <v>1</v>
      </c>
      <c r="F29" s="483">
        <v>0</v>
      </c>
      <c r="G29" s="483">
        <v>0</v>
      </c>
      <c r="H29" s="483">
        <v>0</v>
      </c>
      <c r="I29" s="483">
        <v>0</v>
      </c>
      <c r="J29" s="484">
        <f>H29/$H$136*100</f>
        <v>0</v>
      </c>
      <c r="K29" s="484">
        <f>H29/$H$142*100</f>
        <v>0</v>
      </c>
      <c r="L29" s="484">
        <f>H29/$H$143*100</f>
        <v>0</v>
      </c>
    </row>
    <row r="30" spans="1:12" x14ac:dyDescent="0.25">
      <c r="A30" s="490" t="s">
        <v>644</v>
      </c>
      <c r="B30" s="490"/>
      <c r="C30" s="490"/>
      <c r="D30" s="491">
        <f>SUM(D18:D29)</f>
        <v>26</v>
      </c>
      <c r="E30" s="491">
        <f t="shared" ref="E30:I30" si="1">SUM(E18:E29)</f>
        <v>8</v>
      </c>
      <c r="F30" s="491">
        <f t="shared" si="1"/>
        <v>23</v>
      </c>
      <c r="G30" s="491">
        <f t="shared" si="1"/>
        <v>6</v>
      </c>
      <c r="H30" s="491">
        <f t="shared" si="1"/>
        <v>20</v>
      </c>
      <c r="I30" s="491">
        <f t="shared" si="1"/>
        <v>6</v>
      </c>
      <c r="J30" s="492">
        <f>H30/$H$136*100</f>
        <v>2.610966057441253</v>
      </c>
      <c r="K30" s="492">
        <f>H30/$H$142*100</f>
        <v>0.70028011204481799</v>
      </c>
      <c r="L30" s="492">
        <f>H30/$H$143*100</f>
        <v>3.0257186081694405</v>
      </c>
    </row>
    <row r="31" spans="1:12" x14ac:dyDescent="0.2">
      <c r="A31" s="481" t="s">
        <v>28</v>
      </c>
      <c r="B31" s="481" t="s">
        <v>20</v>
      </c>
      <c r="C31" s="482" t="s">
        <v>8</v>
      </c>
      <c r="D31" s="115">
        <v>1</v>
      </c>
      <c r="E31" s="115">
        <v>0</v>
      </c>
      <c r="F31" s="483">
        <v>1</v>
      </c>
      <c r="G31" s="483">
        <v>0</v>
      </c>
      <c r="H31" s="483">
        <v>1</v>
      </c>
      <c r="I31" s="483">
        <v>0</v>
      </c>
      <c r="J31" s="484">
        <f>H31/$H$136*100</f>
        <v>0.13054830287206268</v>
      </c>
      <c r="K31" s="484">
        <f>H31/$H$142*100</f>
        <v>3.5014005602240897E-2</v>
      </c>
      <c r="L31" s="484">
        <f>H31/$H$143*100</f>
        <v>0.15128593040847202</v>
      </c>
    </row>
    <row r="32" spans="1:12" x14ac:dyDescent="0.2">
      <c r="A32" s="481"/>
      <c r="B32" s="481"/>
      <c r="C32" s="482" t="s">
        <v>150</v>
      </c>
      <c r="D32" s="115">
        <v>1</v>
      </c>
      <c r="E32" s="115">
        <v>0</v>
      </c>
      <c r="F32" s="483">
        <v>1</v>
      </c>
      <c r="G32" s="483">
        <v>0</v>
      </c>
      <c r="H32" s="483">
        <v>1</v>
      </c>
      <c r="I32" s="483">
        <v>0</v>
      </c>
      <c r="J32" s="484">
        <f>H32/$H$136*100</f>
        <v>0.13054830287206268</v>
      </c>
      <c r="K32" s="484">
        <f>H32/$H$142*100</f>
        <v>3.5014005602240897E-2</v>
      </c>
      <c r="L32" s="484">
        <f>H32/$H$143*100</f>
        <v>0.15128593040847202</v>
      </c>
    </row>
    <row r="33" spans="1:26" x14ac:dyDescent="0.2">
      <c r="A33" s="481"/>
      <c r="B33" s="481"/>
      <c r="C33" s="482" t="s">
        <v>16</v>
      </c>
      <c r="D33" s="115">
        <v>1</v>
      </c>
      <c r="E33" s="115">
        <v>0</v>
      </c>
      <c r="F33" s="483">
        <v>1</v>
      </c>
      <c r="G33" s="483">
        <v>0</v>
      </c>
      <c r="H33" s="483">
        <v>1</v>
      </c>
      <c r="I33" s="483">
        <v>0</v>
      </c>
      <c r="J33" s="484">
        <f>H33/$H$136*100</f>
        <v>0.13054830287206268</v>
      </c>
      <c r="K33" s="484">
        <f>H33/$H$142*100</f>
        <v>3.5014005602240897E-2</v>
      </c>
      <c r="L33" s="484">
        <f>H33/$H$143*100</f>
        <v>0.15128593040847202</v>
      </c>
    </row>
    <row r="34" spans="1:26" x14ac:dyDescent="0.25">
      <c r="A34" s="493" t="s">
        <v>645</v>
      </c>
      <c r="B34" s="493"/>
      <c r="C34" s="493"/>
      <c r="D34" s="494">
        <f>SUM(D31:D33)</f>
        <v>3</v>
      </c>
      <c r="E34" s="494">
        <f t="shared" ref="E34:I34" si="2">SUM(E31:E33)</f>
        <v>0</v>
      </c>
      <c r="F34" s="494">
        <f t="shared" si="2"/>
        <v>3</v>
      </c>
      <c r="G34" s="494">
        <f t="shared" si="2"/>
        <v>0</v>
      </c>
      <c r="H34" s="494">
        <f t="shared" si="2"/>
        <v>3</v>
      </c>
      <c r="I34" s="494">
        <f t="shared" si="2"/>
        <v>0</v>
      </c>
      <c r="J34" s="495">
        <f>H34/$H$136*100</f>
        <v>0.39164490861618795</v>
      </c>
      <c r="K34" s="495">
        <f>H34/$H$142*100</f>
        <v>0.10504201680672269</v>
      </c>
      <c r="L34" s="495">
        <f>H34/$H$143*100</f>
        <v>0.45385779122541603</v>
      </c>
    </row>
    <row r="35" spans="1:26" x14ac:dyDescent="0.25">
      <c r="A35" s="496" t="s">
        <v>646</v>
      </c>
      <c r="B35" s="497"/>
      <c r="C35" s="498"/>
      <c r="D35" s="499">
        <f>D17+D30+D34</f>
        <v>146</v>
      </c>
      <c r="E35" s="499">
        <f t="shared" ref="E35:I35" si="3">E17+E30+E34</f>
        <v>71</v>
      </c>
      <c r="F35" s="499">
        <f t="shared" si="3"/>
        <v>116</v>
      </c>
      <c r="G35" s="499">
        <f t="shared" si="3"/>
        <v>56</v>
      </c>
      <c r="H35" s="499">
        <f t="shared" si="3"/>
        <v>95</v>
      </c>
      <c r="I35" s="499">
        <f t="shared" si="3"/>
        <v>47</v>
      </c>
      <c r="J35" s="500">
        <f>H35/$H$136*100</f>
        <v>12.402088772845952</v>
      </c>
      <c r="K35" s="500">
        <f>H35/$H$142*100</f>
        <v>3.3263305322128853</v>
      </c>
      <c r="L35" s="500">
        <f>H35/$H$143*100</f>
        <v>14.372163388804839</v>
      </c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</row>
    <row r="36" spans="1:26" x14ac:dyDescent="0.2">
      <c r="A36" s="502" t="s">
        <v>647</v>
      </c>
      <c r="B36" s="503"/>
      <c r="C36" s="504"/>
      <c r="D36" s="505">
        <v>145</v>
      </c>
      <c r="E36" s="505">
        <v>71</v>
      </c>
      <c r="F36" s="505">
        <v>115</v>
      </c>
      <c r="G36" s="505">
        <v>56</v>
      </c>
      <c r="H36" s="505">
        <v>95</v>
      </c>
      <c r="I36" s="505">
        <v>47</v>
      </c>
      <c r="J36" s="506"/>
      <c r="K36" s="506"/>
      <c r="L36" s="506"/>
      <c r="N36" s="507"/>
      <c r="O36" s="508"/>
      <c r="P36" s="507"/>
      <c r="Q36" s="507"/>
      <c r="R36" s="507"/>
      <c r="S36" s="507"/>
      <c r="T36" s="509"/>
      <c r="U36" s="509"/>
      <c r="V36" s="510"/>
      <c r="W36" s="510"/>
      <c r="X36" s="510"/>
      <c r="Y36" s="510"/>
      <c r="Z36" s="501"/>
    </row>
    <row r="37" spans="1:26" x14ac:dyDescent="0.2">
      <c r="A37" s="481" t="s">
        <v>29</v>
      </c>
      <c r="B37" s="481" t="s">
        <v>4</v>
      </c>
      <c r="C37" s="482" t="s">
        <v>195</v>
      </c>
      <c r="D37" s="115">
        <v>1</v>
      </c>
      <c r="E37" s="115">
        <v>0</v>
      </c>
      <c r="F37" s="483">
        <v>1</v>
      </c>
      <c r="G37" s="483">
        <v>0</v>
      </c>
      <c r="H37" s="483">
        <v>1</v>
      </c>
      <c r="I37" s="483">
        <v>0</v>
      </c>
      <c r="J37" s="484">
        <f>H37/$H$137*100</f>
        <v>0.15479876160990713</v>
      </c>
      <c r="K37" s="484">
        <f t="shared" ref="K37" si="4">H37/$H$142*100</f>
        <v>3.5014005602240897E-2</v>
      </c>
      <c r="L37" s="484">
        <f t="shared" ref="L37" si="5">H37/$H$143*100</f>
        <v>0.15128593040847202</v>
      </c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</row>
    <row r="38" spans="1:26" x14ac:dyDescent="0.2">
      <c r="A38" s="481"/>
      <c r="B38" s="481"/>
      <c r="C38" s="482" t="s">
        <v>140</v>
      </c>
      <c r="D38" s="115">
        <v>6</v>
      </c>
      <c r="E38" s="115">
        <v>2</v>
      </c>
      <c r="F38" s="483">
        <v>4</v>
      </c>
      <c r="G38" s="483">
        <v>2</v>
      </c>
      <c r="H38" s="483">
        <v>2</v>
      </c>
      <c r="I38" s="483">
        <v>1</v>
      </c>
      <c r="J38" s="484">
        <f>H38/$H$137*100</f>
        <v>0.30959752321981426</v>
      </c>
      <c r="K38" s="484">
        <f>H38/$H$142*100</f>
        <v>7.0028011204481794E-2</v>
      </c>
      <c r="L38" s="484">
        <f>H38/$H$143*100</f>
        <v>0.30257186081694404</v>
      </c>
    </row>
    <row r="39" spans="1:26" x14ac:dyDescent="0.2">
      <c r="A39" s="481"/>
      <c r="B39" s="481"/>
      <c r="C39" s="482" t="s">
        <v>8</v>
      </c>
      <c r="D39" s="115">
        <v>1</v>
      </c>
      <c r="E39" s="115">
        <v>1</v>
      </c>
      <c r="F39" s="483">
        <v>0</v>
      </c>
      <c r="G39" s="483">
        <v>0</v>
      </c>
      <c r="H39" s="483">
        <v>0</v>
      </c>
      <c r="I39" s="483">
        <v>0</v>
      </c>
      <c r="J39" s="484">
        <f>H39/$H$137*100</f>
        <v>0</v>
      </c>
      <c r="K39" s="484">
        <f>H39/$H$142*100</f>
        <v>0</v>
      </c>
      <c r="L39" s="484">
        <f>H39/$H$143*100</f>
        <v>0</v>
      </c>
    </row>
    <row r="40" spans="1:26" x14ac:dyDescent="0.2">
      <c r="A40" s="481"/>
      <c r="B40" s="481"/>
      <c r="C40" s="482" t="s">
        <v>19</v>
      </c>
      <c r="D40" s="115">
        <v>15</v>
      </c>
      <c r="E40" s="115">
        <v>7</v>
      </c>
      <c r="F40" s="483">
        <v>14</v>
      </c>
      <c r="G40" s="483">
        <v>6</v>
      </c>
      <c r="H40" s="483">
        <v>14</v>
      </c>
      <c r="I40" s="483">
        <v>6</v>
      </c>
      <c r="J40" s="484">
        <f>H40/$H$137*100</f>
        <v>2.1671826625386998</v>
      </c>
      <c r="K40" s="484">
        <f>H40/$H$142*100</f>
        <v>0.49019607843137253</v>
      </c>
      <c r="L40" s="484">
        <f>H40/$H$143*100</f>
        <v>2.118003025718608</v>
      </c>
    </row>
    <row r="41" spans="1:26" x14ac:dyDescent="0.2">
      <c r="A41" s="481"/>
      <c r="B41" s="481"/>
      <c r="C41" s="482" t="s">
        <v>12</v>
      </c>
      <c r="D41" s="115">
        <v>68</v>
      </c>
      <c r="E41" s="115">
        <v>40</v>
      </c>
      <c r="F41" s="483">
        <v>36</v>
      </c>
      <c r="G41" s="483">
        <v>21</v>
      </c>
      <c r="H41" s="483">
        <v>25</v>
      </c>
      <c r="I41" s="483">
        <v>15</v>
      </c>
      <c r="J41" s="484">
        <f>H41/$H$137*100</f>
        <v>3.8699690402476783</v>
      </c>
      <c r="K41" s="484">
        <f>H41/$H$142*100</f>
        <v>0.87535014005602241</v>
      </c>
      <c r="L41" s="484">
        <f>H41/$H$143*100</f>
        <v>3.7821482602118004</v>
      </c>
    </row>
    <row r="42" spans="1:26" x14ac:dyDescent="0.2">
      <c r="A42" s="481"/>
      <c r="B42" s="481"/>
      <c r="C42" s="482" t="s">
        <v>13</v>
      </c>
      <c r="D42" s="115">
        <v>3</v>
      </c>
      <c r="E42" s="115">
        <v>2</v>
      </c>
      <c r="F42" s="483">
        <v>1</v>
      </c>
      <c r="G42" s="483">
        <v>0</v>
      </c>
      <c r="H42" s="483">
        <v>1</v>
      </c>
      <c r="I42" s="483">
        <v>0</v>
      </c>
      <c r="J42" s="484">
        <f>H42/$H$137*100</f>
        <v>0.15479876160990713</v>
      </c>
      <c r="K42" s="484">
        <f>H42/$H$142*100</f>
        <v>3.5014005602240897E-2</v>
      </c>
      <c r="L42" s="484">
        <f>H42/$H$143*100</f>
        <v>0.15128593040847202</v>
      </c>
    </row>
    <row r="43" spans="1:26" x14ac:dyDescent="0.2">
      <c r="A43" s="481"/>
      <c r="B43" s="481"/>
      <c r="C43" s="482" t="s">
        <v>16</v>
      </c>
      <c r="D43" s="115">
        <v>100</v>
      </c>
      <c r="E43" s="115">
        <v>62</v>
      </c>
      <c r="F43" s="483">
        <v>70</v>
      </c>
      <c r="G43" s="483">
        <v>42</v>
      </c>
      <c r="H43" s="483">
        <v>51</v>
      </c>
      <c r="I43" s="483">
        <v>35</v>
      </c>
      <c r="J43" s="484">
        <f>H43/$H$137*100</f>
        <v>7.8947368421052628</v>
      </c>
      <c r="K43" s="484">
        <f>H43/$H$142*100</f>
        <v>1.7857142857142856</v>
      </c>
      <c r="L43" s="484">
        <f>H43/$H$143*100</f>
        <v>7.7155824508320734</v>
      </c>
    </row>
    <row r="44" spans="1:26" x14ac:dyDescent="0.2">
      <c r="A44" s="481"/>
      <c r="B44" s="481"/>
      <c r="C44" s="482" t="s">
        <v>143</v>
      </c>
      <c r="D44" s="115">
        <v>1</v>
      </c>
      <c r="E44" s="115">
        <v>1</v>
      </c>
      <c r="F44" s="483">
        <v>0</v>
      </c>
      <c r="G44" s="483">
        <v>0</v>
      </c>
      <c r="H44" s="483">
        <v>0</v>
      </c>
      <c r="I44" s="483">
        <v>0</v>
      </c>
      <c r="J44" s="484">
        <f>H44/$H$137*100</f>
        <v>0</v>
      </c>
      <c r="K44" s="484">
        <f>H44/$H$142*100</f>
        <v>0</v>
      </c>
      <c r="L44" s="484">
        <f>H44/$H$143*100</f>
        <v>0</v>
      </c>
    </row>
    <row r="45" spans="1:26" x14ac:dyDescent="0.25">
      <c r="A45" s="485" t="s">
        <v>648</v>
      </c>
      <c r="B45" s="486"/>
      <c r="C45" s="487"/>
      <c r="D45" s="488">
        <f>SUM(D37:D44)</f>
        <v>195</v>
      </c>
      <c r="E45" s="488">
        <f t="shared" ref="E45:I45" si="6">SUM(E37:E44)</f>
        <v>115</v>
      </c>
      <c r="F45" s="488">
        <f t="shared" si="6"/>
        <v>126</v>
      </c>
      <c r="G45" s="488">
        <f t="shared" si="6"/>
        <v>71</v>
      </c>
      <c r="H45" s="488">
        <f t="shared" si="6"/>
        <v>94</v>
      </c>
      <c r="I45" s="488">
        <f t="shared" si="6"/>
        <v>57</v>
      </c>
      <c r="J45" s="489">
        <f>H45/$H$137*100</f>
        <v>14.551083591331269</v>
      </c>
      <c r="K45" s="489">
        <f>H45/$H$142*100</f>
        <v>3.2913165266106446</v>
      </c>
      <c r="L45" s="489">
        <f>H45/$H$143*100</f>
        <v>14.22087745839637</v>
      </c>
    </row>
    <row r="46" spans="1:26" x14ac:dyDescent="0.2">
      <c r="A46" s="511" t="s">
        <v>29</v>
      </c>
      <c r="B46" s="511" t="s">
        <v>18</v>
      </c>
      <c r="C46" s="482" t="s">
        <v>140</v>
      </c>
      <c r="D46" s="115">
        <v>1</v>
      </c>
      <c r="E46" s="115">
        <v>1</v>
      </c>
      <c r="F46" s="483">
        <v>0</v>
      </c>
      <c r="G46" s="483">
        <v>0</v>
      </c>
      <c r="H46" s="483">
        <v>0</v>
      </c>
      <c r="I46" s="483">
        <v>0</v>
      </c>
      <c r="J46" s="484">
        <f>H46/$H$137*100</f>
        <v>0</v>
      </c>
      <c r="K46" s="484">
        <f>H46/$H$142*100</f>
        <v>0</v>
      </c>
      <c r="L46" s="484">
        <f>H46/$H$143*100</f>
        <v>0</v>
      </c>
    </row>
    <row r="47" spans="1:26" x14ac:dyDescent="0.2">
      <c r="A47" s="512"/>
      <c r="B47" s="512"/>
      <c r="C47" s="482" t="s">
        <v>19</v>
      </c>
      <c r="D47" s="115">
        <v>1</v>
      </c>
      <c r="E47" s="115">
        <v>1</v>
      </c>
      <c r="F47" s="483">
        <v>0</v>
      </c>
      <c r="G47" s="483">
        <v>0</v>
      </c>
      <c r="H47" s="483">
        <v>0</v>
      </c>
      <c r="I47" s="483">
        <v>0</v>
      </c>
      <c r="J47" s="484">
        <f>H47/$H$137*100</f>
        <v>0</v>
      </c>
      <c r="K47" s="484">
        <f>H47/$H$142*100</f>
        <v>0</v>
      </c>
      <c r="L47" s="484">
        <f>H47/$H$143*100</f>
        <v>0</v>
      </c>
    </row>
    <row r="48" spans="1:26" x14ac:dyDescent="0.2">
      <c r="A48" s="512"/>
      <c r="B48" s="512"/>
      <c r="C48" s="482" t="s">
        <v>12</v>
      </c>
      <c r="D48" s="115">
        <v>1</v>
      </c>
      <c r="E48" s="115">
        <v>1</v>
      </c>
      <c r="F48" s="483">
        <v>1</v>
      </c>
      <c r="G48" s="483">
        <v>1</v>
      </c>
      <c r="H48" s="483">
        <v>0</v>
      </c>
      <c r="I48" s="483">
        <v>0</v>
      </c>
      <c r="J48" s="484">
        <f>H48/$H$137*100</f>
        <v>0</v>
      </c>
      <c r="K48" s="484">
        <f>H48/$H$142*100</f>
        <v>0</v>
      </c>
      <c r="L48" s="484">
        <f>H48/$H$143*100</f>
        <v>0</v>
      </c>
    </row>
    <row r="49" spans="1:27" x14ac:dyDescent="0.2">
      <c r="A49" s="513"/>
      <c r="B49" s="513"/>
      <c r="C49" s="482" t="s">
        <v>16</v>
      </c>
      <c r="D49" s="115">
        <v>7</v>
      </c>
      <c r="E49" s="115">
        <v>6</v>
      </c>
      <c r="F49" s="483">
        <v>4</v>
      </c>
      <c r="G49" s="483">
        <v>4</v>
      </c>
      <c r="H49" s="483">
        <v>2</v>
      </c>
      <c r="I49" s="483">
        <v>2</v>
      </c>
      <c r="J49" s="484">
        <f>H49/$H$137*100</f>
        <v>0.30959752321981426</v>
      </c>
      <c r="K49" s="484">
        <f>H49/$H$142*100</f>
        <v>7.0028011204481794E-2</v>
      </c>
      <c r="L49" s="484">
        <f>H49/$H$143*100</f>
        <v>0.30257186081694404</v>
      </c>
      <c r="O49" s="507"/>
      <c r="P49" s="507"/>
      <c r="Q49" s="508"/>
      <c r="R49" s="507"/>
      <c r="S49" s="507"/>
      <c r="T49" s="507"/>
      <c r="U49" s="509"/>
      <c r="V49" s="509"/>
      <c r="W49" s="510"/>
      <c r="X49" s="510"/>
      <c r="Y49" s="510"/>
      <c r="Z49" s="510"/>
      <c r="AA49" s="501"/>
    </row>
    <row r="50" spans="1:27" x14ac:dyDescent="0.2">
      <c r="A50" s="490" t="s">
        <v>644</v>
      </c>
      <c r="B50" s="490"/>
      <c r="C50" s="490"/>
      <c r="D50" s="491">
        <f>SUM(D46:D49)</f>
        <v>10</v>
      </c>
      <c r="E50" s="491">
        <f t="shared" ref="E50:I50" si="7">SUM(E46:E49)</f>
        <v>9</v>
      </c>
      <c r="F50" s="491">
        <f t="shared" si="7"/>
        <v>5</v>
      </c>
      <c r="G50" s="491">
        <f t="shared" si="7"/>
        <v>5</v>
      </c>
      <c r="H50" s="491">
        <f t="shared" si="7"/>
        <v>2</v>
      </c>
      <c r="I50" s="491">
        <f t="shared" si="7"/>
        <v>2</v>
      </c>
      <c r="J50" s="492">
        <f>H50/$H$137*100</f>
        <v>0.30959752321981426</v>
      </c>
      <c r="K50" s="492">
        <f>H50/$H$142*100</f>
        <v>7.0028011204481794E-2</v>
      </c>
      <c r="L50" s="492">
        <f>H50/$H$143*100</f>
        <v>0.30257186081694404</v>
      </c>
      <c r="O50" s="507"/>
      <c r="P50" s="507"/>
      <c r="Q50" s="508"/>
      <c r="R50" s="507"/>
      <c r="S50" s="507"/>
      <c r="T50" s="507"/>
      <c r="U50" s="509"/>
      <c r="V50" s="509"/>
      <c r="W50" s="510"/>
      <c r="X50" s="510"/>
      <c r="Y50" s="510"/>
      <c r="Z50" s="510"/>
      <c r="AA50" s="501"/>
    </row>
    <row r="51" spans="1:27" x14ac:dyDescent="0.2">
      <c r="A51" s="496" t="s">
        <v>649</v>
      </c>
      <c r="B51" s="497"/>
      <c r="C51" s="498"/>
      <c r="D51" s="499">
        <f t="shared" ref="D51:I51" si="8">D45+D50</f>
        <v>205</v>
      </c>
      <c r="E51" s="499">
        <f t="shared" si="8"/>
        <v>124</v>
      </c>
      <c r="F51" s="499">
        <f t="shared" si="8"/>
        <v>131</v>
      </c>
      <c r="G51" s="499">
        <f t="shared" si="8"/>
        <v>76</v>
      </c>
      <c r="H51" s="499">
        <f t="shared" si="8"/>
        <v>96</v>
      </c>
      <c r="I51" s="499">
        <f t="shared" si="8"/>
        <v>59</v>
      </c>
      <c r="J51" s="500">
        <f>H51/$H$137*100</f>
        <v>14.860681114551083</v>
      </c>
      <c r="K51" s="500">
        <f>H51/$H$142*100</f>
        <v>3.3613445378151261</v>
      </c>
      <c r="L51" s="500">
        <f>H51/$H$143*100</f>
        <v>14.523449319213313</v>
      </c>
      <c r="O51" s="507"/>
      <c r="P51" s="508"/>
      <c r="Q51" s="507"/>
      <c r="R51" s="507"/>
      <c r="S51" s="507"/>
      <c r="T51" s="507"/>
      <c r="U51" s="509"/>
      <c r="V51" s="509"/>
      <c r="W51" s="510"/>
      <c r="X51" s="510"/>
      <c r="Y51" s="510"/>
      <c r="Z51" s="510"/>
      <c r="AA51" s="501"/>
    </row>
    <row r="52" spans="1:27" x14ac:dyDescent="0.25">
      <c r="A52" s="502" t="s">
        <v>650</v>
      </c>
      <c r="B52" s="503"/>
      <c r="C52" s="504"/>
      <c r="D52" s="505">
        <v>189</v>
      </c>
      <c r="E52" s="505">
        <v>116</v>
      </c>
      <c r="F52" s="505">
        <v>122</v>
      </c>
      <c r="G52" s="505">
        <v>72</v>
      </c>
      <c r="H52" s="505">
        <v>96</v>
      </c>
      <c r="I52" s="505">
        <v>59</v>
      </c>
      <c r="J52" s="506"/>
      <c r="K52" s="506"/>
      <c r="L52" s="506"/>
    </row>
    <row r="53" spans="1:27" x14ac:dyDescent="0.2">
      <c r="A53" s="514" t="s">
        <v>30</v>
      </c>
      <c r="B53" s="511" t="s">
        <v>4</v>
      </c>
      <c r="C53" s="482" t="s">
        <v>600</v>
      </c>
      <c r="D53" s="115">
        <v>1</v>
      </c>
      <c r="E53" s="115">
        <v>1</v>
      </c>
      <c r="F53" s="483">
        <v>1</v>
      </c>
      <c r="G53" s="483">
        <v>1</v>
      </c>
      <c r="H53" s="483">
        <v>0</v>
      </c>
      <c r="I53" s="483">
        <v>0</v>
      </c>
      <c r="J53" s="484">
        <f>H53/$H$138*100</f>
        <v>0</v>
      </c>
      <c r="K53" s="484">
        <f t="shared" ref="K53" si="9">H53/$H$142*100</f>
        <v>0</v>
      </c>
      <c r="L53" s="484">
        <f t="shared" ref="L53" si="10">H53/$H$143*100</f>
        <v>0</v>
      </c>
    </row>
    <row r="54" spans="1:27" x14ac:dyDescent="0.2">
      <c r="A54" s="515"/>
      <c r="B54" s="512"/>
      <c r="C54" s="482" t="s">
        <v>164</v>
      </c>
      <c r="D54" s="115">
        <v>3</v>
      </c>
      <c r="E54" s="115">
        <v>0</v>
      </c>
      <c r="F54" s="483">
        <v>0</v>
      </c>
      <c r="G54" s="483">
        <v>0</v>
      </c>
      <c r="H54" s="483">
        <v>0</v>
      </c>
      <c r="I54" s="483">
        <v>0</v>
      </c>
      <c r="J54" s="484">
        <f>H54/$H$138*100</f>
        <v>0</v>
      </c>
      <c r="K54" s="484">
        <f>H54/$H$142*100</f>
        <v>0</v>
      </c>
      <c r="L54" s="484">
        <f>H54/$H$143*100</f>
        <v>0</v>
      </c>
    </row>
    <row r="55" spans="1:27" x14ac:dyDescent="0.2">
      <c r="A55" s="515"/>
      <c r="B55" s="512"/>
      <c r="C55" s="482" t="s">
        <v>140</v>
      </c>
      <c r="D55" s="115">
        <v>5</v>
      </c>
      <c r="E55" s="115">
        <v>5</v>
      </c>
      <c r="F55" s="483">
        <v>5</v>
      </c>
      <c r="G55" s="483">
        <v>5</v>
      </c>
      <c r="H55" s="483">
        <v>4</v>
      </c>
      <c r="I55" s="483">
        <v>4</v>
      </c>
      <c r="J55" s="484">
        <f>H55/$H$138*100</f>
        <v>1.4134275618374559</v>
      </c>
      <c r="K55" s="484">
        <f>H55/$H$142*100</f>
        <v>0.14005602240896359</v>
      </c>
      <c r="L55" s="484">
        <f>H55/$H$143*100</f>
        <v>0.60514372163388808</v>
      </c>
    </row>
    <row r="56" spans="1:27" x14ac:dyDescent="0.2">
      <c r="A56" s="515"/>
      <c r="B56" s="512"/>
      <c r="C56" s="482" t="s">
        <v>10</v>
      </c>
      <c r="D56" s="115">
        <v>1</v>
      </c>
      <c r="E56" s="115">
        <v>1</v>
      </c>
      <c r="F56" s="483">
        <v>1</v>
      </c>
      <c r="G56" s="483">
        <v>1</v>
      </c>
      <c r="H56" s="483">
        <v>0</v>
      </c>
      <c r="I56" s="483">
        <v>0</v>
      </c>
      <c r="J56" s="484">
        <f>H56/$H$138*100</f>
        <v>0</v>
      </c>
      <c r="K56" s="484">
        <f>H56/$H$142*100</f>
        <v>0</v>
      </c>
      <c r="L56" s="484">
        <f>H56/$H$143*100</f>
        <v>0</v>
      </c>
    </row>
    <row r="57" spans="1:27" x14ac:dyDescent="0.2">
      <c r="A57" s="515"/>
      <c r="B57" s="512"/>
      <c r="C57" s="482" t="s">
        <v>152</v>
      </c>
      <c r="D57" s="115">
        <v>1</v>
      </c>
      <c r="E57" s="115">
        <v>0</v>
      </c>
      <c r="F57" s="483">
        <v>1</v>
      </c>
      <c r="G57" s="483">
        <v>0</v>
      </c>
      <c r="H57" s="483">
        <v>0</v>
      </c>
      <c r="I57" s="483">
        <v>0</v>
      </c>
      <c r="J57" s="484">
        <f>H57/$H$138*100</f>
        <v>0</v>
      </c>
      <c r="K57" s="484">
        <f>H57/$H$142*100</f>
        <v>0</v>
      </c>
      <c r="L57" s="484">
        <f>H57/$H$143*100</f>
        <v>0</v>
      </c>
    </row>
    <row r="58" spans="1:27" ht="25.5" x14ac:dyDescent="0.2">
      <c r="A58" s="515"/>
      <c r="B58" s="512"/>
      <c r="C58" s="516" t="s">
        <v>651</v>
      </c>
      <c r="D58" s="115">
        <v>1</v>
      </c>
      <c r="E58" s="115">
        <v>0</v>
      </c>
      <c r="F58" s="483">
        <v>0</v>
      </c>
      <c r="G58" s="483">
        <v>0</v>
      </c>
      <c r="H58" s="483">
        <v>0</v>
      </c>
      <c r="I58" s="483">
        <v>0</v>
      </c>
      <c r="J58" s="517">
        <f>H58/$H$138*100</f>
        <v>0</v>
      </c>
      <c r="K58" s="517">
        <f>H58/$H$142*100</f>
        <v>0</v>
      </c>
      <c r="L58" s="517">
        <f>H58/$H$143*100</f>
        <v>0</v>
      </c>
    </row>
    <row r="59" spans="1:27" x14ac:dyDescent="0.2">
      <c r="A59" s="515"/>
      <c r="B59" s="512"/>
      <c r="C59" s="482" t="s">
        <v>598</v>
      </c>
      <c r="D59" s="115">
        <v>1</v>
      </c>
      <c r="E59" s="115">
        <v>0</v>
      </c>
      <c r="F59" s="483">
        <v>0</v>
      </c>
      <c r="G59" s="483">
        <v>0</v>
      </c>
      <c r="H59" s="483">
        <v>0</v>
      </c>
      <c r="I59" s="483">
        <v>0</v>
      </c>
      <c r="J59" s="484">
        <f>H59/$H$138*100</f>
        <v>0</v>
      </c>
      <c r="K59" s="484">
        <f>H59/$H$142*100</f>
        <v>0</v>
      </c>
      <c r="L59" s="484">
        <f>H59/$H$143*100</f>
        <v>0</v>
      </c>
    </row>
    <row r="60" spans="1:27" x14ac:dyDescent="0.2">
      <c r="A60" s="515"/>
      <c r="B60" s="512"/>
      <c r="C60" s="482" t="s">
        <v>19</v>
      </c>
      <c r="D60" s="115">
        <v>9</v>
      </c>
      <c r="E60" s="115">
        <v>4</v>
      </c>
      <c r="F60" s="483">
        <v>5</v>
      </c>
      <c r="G60" s="483">
        <v>2</v>
      </c>
      <c r="H60" s="483">
        <v>3</v>
      </c>
      <c r="I60" s="483">
        <v>0</v>
      </c>
      <c r="J60" s="484">
        <f>H60/$H$138*100</f>
        <v>1.0600706713780919</v>
      </c>
      <c r="K60" s="484">
        <f>H60/$H$142*100</f>
        <v>0.10504201680672269</v>
      </c>
      <c r="L60" s="484">
        <f>H60/$H$143*100</f>
        <v>0.45385779122541603</v>
      </c>
    </row>
    <row r="61" spans="1:27" x14ac:dyDescent="0.2">
      <c r="A61" s="515"/>
      <c r="B61" s="512"/>
      <c r="C61" s="482" t="s">
        <v>150</v>
      </c>
      <c r="D61" s="115">
        <v>5</v>
      </c>
      <c r="E61" s="115">
        <v>0</v>
      </c>
      <c r="F61" s="483">
        <v>1</v>
      </c>
      <c r="G61" s="483">
        <v>0</v>
      </c>
      <c r="H61" s="483">
        <v>1</v>
      </c>
      <c r="I61" s="483">
        <v>0</v>
      </c>
      <c r="J61" s="484">
        <f>H61/$H$138*100</f>
        <v>0.35335689045936397</v>
      </c>
      <c r="K61" s="484">
        <f>H61/$H$142*100</f>
        <v>3.5014005602240897E-2</v>
      </c>
      <c r="L61" s="484">
        <f>H61/$H$143*100</f>
        <v>0.15128593040847202</v>
      </c>
    </row>
    <row r="62" spans="1:27" x14ac:dyDescent="0.2">
      <c r="A62" s="515"/>
      <c r="B62" s="512"/>
      <c r="C62" s="482" t="s">
        <v>652</v>
      </c>
      <c r="D62" s="115">
        <v>2</v>
      </c>
      <c r="E62" s="115">
        <v>0</v>
      </c>
      <c r="F62" s="483">
        <v>0</v>
      </c>
      <c r="G62" s="483">
        <v>0</v>
      </c>
      <c r="H62" s="483">
        <v>0</v>
      </c>
      <c r="I62" s="483">
        <v>0</v>
      </c>
      <c r="J62" s="484">
        <f>H62/$H$138*100</f>
        <v>0</v>
      </c>
      <c r="K62" s="484">
        <f>H62/$H$142*100</f>
        <v>0</v>
      </c>
      <c r="L62" s="484">
        <f>H62/$H$143*100</f>
        <v>0</v>
      </c>
    </row>
    <row r="63" spans="1:27" x14ac:dyDescent="0.2">
      <c r="A63" s="515"/>
      <c r="B63" s="512"/>
      <c r="C63" s="482" t="s">
        <v>12</v>
      </c>
      <c r="D63" s="115">
        <v>23</v>
      </c>
      <c r="E63" s="115">
        <v>12</v>
      </c>
      <c r="F63" s="483">
        <v>16</v>
      </c>
      <c r="G63" s="483">
        <v>9</v>
      </c>
      <c r="H63" s="483">
        <v>10</v>
      </c>
      <c r="I63" s="483">
        <v>5</v>
      </c>
      <c r="J63" s="484">
        <f>H63/$H$138*100</f>
        <v>3.5335689045936398</v>
      </c>
      <c r="K63" s="484">
        <f>H63/$H$142*100</f>
        <v>0.350140056022409</v>
      </c>
      <c r="L63" s="484">
        <f>H63/$H$143*100</f>
        <v>1.5128593040847202</v>
      </c>
    </row>
    <row r="64" spans="1:27" x14ac:dyDescent="0.2">
      <c r="A64" s="515"/>
      <c r="B64" s="512"/>
      <c r="C64" s="482" t="s">
        <v>653</v>
      </c>
      <c r="D64" s="115">
        <v>1</v>
      </c>
      <c r="E64" s="115">
        <v>0</v>
      </c>
      <c r="F64" s="483">
        <v>0</v>
      </c>
      <c r="G64" s="483">
        <v>0</v>
      </c>
      <c r="H64" s="483">
        <v>0</v>
      </c>
      <c r="I64" s="483">
        <v>0</v>
      </c>
      <c r="J64" s="484">
        <f>H64/$H$138*100</f>
        <v>0</v>
      </c>
      <c r="K64" s="484">
        <f>H64/$H$142*100</f>
        <v>0</v>
      </c>
      <c r="L64" s="484">
        <f>H64/$H$143*100</f>
        <v>0</v>
      </c>
    </row>
    <row r="65" spans="1:12" x14ac:dyDescent="0.2">
      <c r="A65" s="515"/>
      <c r="B65" s="512"/>
      <c r="C65" s="482" t="s">
        <v>13</v>
      </c>
      <c r="D65" s="115">
        <v>1</v>
      </c>
      <c r="E65" s="115">
        <v>0</v>
      </c>
      <c r="F65" s="483">
        <v>0</v>
      </c>
      <c r="G65" s="483">
        <v>0</v>
      </c>
      <c r="H65" s="483">
        <v>0</v>
      </c>
      <c r="I65" s="483">
        <v>0</v>
      </c>
      <c r="J65" s="484">
        <f>H65/$H$138*100</f>
        <v>0</v>
      </c>
      <c r="K65" s="484">
        <f>H65/$H$142*100</f>
        <v>0</v>
      </c>
      <c r="L65" s="484">
        <f>H65/$H$143*100</f>
        <v>0</v>
      </c>
    </row>
    <row r="66" spans="1:12" x14ac:dyDescent="0.2">
      <c r="A66" s="515"/>
      <c r="B66" s="512"/>
      <c r="C66" s="482" t="s">
        <v>16</v>
      </c>
      <c r="D66" s="115">
        <v>71</v>
      </c>
      <c r="E66" s="115">
        <v>45</v>
      </c>
      <c r="F66" s="483">
        <v>53</v>
      </c>
      <c r="G66" s="483">
        <v>32</v>
      </c>
      <c r="H66" s="483">
        <v>49</v>
      </c>
      <c r="I66" s="483">
        <v>29</v>
      </c>
      <c r="J66" s="484">
        <f>H66/$H$138*100</f>
        <v>17.314487632508836</v>
      </c>
      <c r="K66" s="484">
        <f>H66/$H$142*100</f>
        <v>1.715686274509804</v>
      </c>
      <c r="L66" s="484">
        <f>H66/$H$143*100</f>
        <v>7.4130105900151291</v>
      </c>
    </row>
    <row r="67" spans="1:12" x14ac:dyDescent="0.2">
      <c r="A67" s="518"/>
      <c r="B67" s="513"/>
      <c r="C67" s="482" t="s">
        <v>143</v>
      </c>
      <c r="D67" s="115">
        <v>1</v>
      </c>
      <c r="E67" s="115">
        <v>0</v>
      </c>
      <c r="F67" s="483">
        <v>1</v>
      </c>
      <c r="G67" s="483">
        <v>0</v>
      </c>
      <c r="H67" s="483">
        <v>1</v>
      </c>
      <c r="I67" s="483">
        <v>0</v>
      </c>
      <c r="J67" s="484">
        <f>H67/$H$138*100</f>
        <v>0.35335689045936397</v>
      </c>
      <c r="K67" s="484">
        <f>H67/$H$142*100</f>
        <v>3.5014005602240897E-2</v>
      </c>
      <c r="L67" s="484">
        <f>H67/$H$143*100</f>
        <v>0.15128593040847202</v>
      </c>
    </row>
    <row r="68" spans="1:12" x14ac:dyDescent="0.25">
      <c r="A68" s="485" t="s">
        <v>654</v>
      </c>
      <c r="B68" s="486"/>
      <c r="C68" s="487"/>
      <c r="D68" s="488">
        <f>SUM(D53:D67)</f>
        <v>126</v>
      </c>
      <c r="E68" s="488">
        <f t="shared" ref="E68:I68" si="11">SUM(E53:E67)</f>
        <v>68</v>
      </c>
      <c r="F68" s="488">
        <f t="shared" si="11"/>
        <v>84</v>
      </c>
      <c r="G68" s="488">
        <f t="shared" si="11"/>
        <v>50</v>
      </c>
      <c r="H68" s="488">
        <f t="shared" si="11"/>
        <v>68</v>
      </c>
      <c r="I68" s="488">
        <f t="shared" si="11"/>
        <v>38</v>
      </c>
      <c r="J68" s="489">
        <f>H68/$H$138*100</f>
        <v>24.028268551236749</v>
      </c>
      <c r="K68" s="489">
        <f>H68/$H$142*100</f>
        <v>2.3809523809523809</v>
      </c>
      <c r="L68" s="489">
        <f>H68/$H$143*100</f>
        <v>10.287443267776098</v>
      </c>
    </row>
    <row r="69" spans="1:12" x14ac:dyDescent="0.2">
      <c r="A69" s="514" t="s">
        <v>30</v>
      </c>
      <c r="B69" s="511" t="s">
        <v>18</v>
      </c>
      <c r="C69" s="482" t="s">
        <v>164</v>
      </c>
      <c r="D69" s="115">
        <v>2</v>
      </c>
      <c r="E69" s="115">
        <v>0</v>
      </c>
      <c r="F69" s="483">
        <v>0</v>
      </c>
      <c r="G69" s="483">
        <v>0</v>
      </c>
      <c r="H69" s="483">
        <v>0</v>
      </c>
      <c r="I69" s="483">
        <v>0</v>
      </c>
      <c r="J69" s="484">
        <f>H69/$H$138*100</f>
        <v>0</v>
      </c>
      <c r="K69" s="484">
        <f>H69/$H$142*100</f>
        <v>0</v>
      </c>
      <c r="L69" s="484">
        <f>H69/$H$143*100</f>
        <v>0</v>
      </c>
    </row>
    <row r="70" spans="1:12" x14ac:dyDescent="0.2">
      <c r="A70" s="515"/>
      <c r="B70" s="512"/>
      <c r="C70" s="482" t="s">
        <v>601</v>
      </c>
      <c r="D70" s="115">
        <v>1</v>
      </c>
      <c r="E70" s="115">
        <v>1</v>
      </c>
      <c r="F70" s="483">
        <v>0</v>
      </c>
      <c r="G70" s="483">
        <v>0</v>
      </c>
      <c r="H70" s="483">
        <v>0</v>
      </c>
      <c r="I70" s="483">
        <v>0</v>
      </c>
      <c r="J70" s="484">
        <f>H70/$H$138*100</f>
        <v>0</v>
      </c>
      <c r="K70" s="484">
        <f>H70/$H$142*100</f>
        <v>0</v>
      </c>
      <c r="L70" s="484">
        <f>H70/$H$143*100</f>
        <v>0</v>
      </c>
    </row>
    <row r="71" spans="1:12" x14ac:dyDescent="0.2">
      <c r="A71" s="515"/>
      <c r="B71" s="512"/>
      <c r="C71" s="482" t="s">
        <v>598</v>
      </c>
      <c r="D71" s="115">
        <v>7</v>
      </c>
      <c r="E71" s="115">
        <v>0</v>
      </c>
      <c r="F71" s="483">
        <v>0</v>
      </c>
      <c r="G71" s="483">
        <v>0</v>
      </c>
      <c r="H71" s="483">
        <v>0</v>
      </c>
      <c r="I71" s="483">
        <v>0</v>
      </c>
      <c r="J71" s="484">
        <f>H71/$H$138*100</f>
        <v>0</v>
      </c>
      <c r="K71" s="484">
        <f>H71/$H$142*100</f>
        <v>0</v>
      </c>
      <c r="L71" s="484">
        <f>H71/$H$143*100</f>
        <v>0</v>
      </c>
    </row>
    <row r="72" spans="1:12" x14ac:dyDescent="0.2">
      <c r="A72" s="515"/>
      <c r="B72" s="512"/>
      <c r="C72" s="482" t="s">
        <v>141</v>
      </c>
      <c r="D72" s="115">
        <v>1</v>
      </c>
      <c r="E72" s="115">
        <v>1</v>
      </c>
      <c r="F72" s="483">
        <v>0</v>
      </c>
      <c r="G72" s="483">
        <v>0</v>
      </c>
      <c r="H72" s="483">
        <v>0</v>
      </c>
      <c r="I72" s="483">
        <v>0</v>
      </c>
      <c r="J72" s="484">
        <f>H72/$H$138*100</f>
        <v>0</v>
      </c>
      <c r="K72" s="484">
        <f>H72/$H$142*100</f>
        <v>0</v>
      </c>
      <c r="L72" s="484">
        <f>H72/$H$143*100</f>
        <v>0</v>
      </c>
    </row>
    <row r="73" spans="1:12" x14ac:dyDescent="0.2">
      <c r="A73" s="515"/>
      <c r="B73" s="512"/>
      <c r="C73" s="482" t="s">
        <v>655</v>
      </c>
      <c r="D73" s="115">
        <v>2</v>
      </c>
      <c r="E73" s="115">
        <v>2</v>
      </c>
      <c r="F73" s="483">
        <v>0</v>
      </c>
      <c r="G73" s="483">
        <v>0</v>
      </c>
      <c r="H73" s="483">
        <v>0</v>
      </c>
      <c r="I73" s="483">
        <v>0</v>
      </c>
      <c r="J73" s="484">
        <f>H73/$H$138*100</f>
        <v>0</v>
      </c>
      <c r="K73" s="484">
        <f>H73/$H$142*100</f>
        <v>0</v>
      </c>
      <c r="L73" s="484">
        <f>H73/$H$143*100</f>
        <v>0</v>
      </c>
    </row>
    <row r="74" spans="1:12" x14ac:dyDescent="0.2">
      <c r="A74" s="515"/>
      <c r="B74" s="512"/>
      <c r="C74" s="482" t="s">
        <v>597</v>
      </c>
      <c r="D74" s="115">
        <v>1</v>
      </c>
      <c r="E74" s="115">
        <v>0</v>
      </c>
      <c r="F74" s="483">
        <v>1</v>
      </c>
      <c r="G74" s="483">
        <v>0</v>
      </c>
      <c r="H74" s="483">
        <v>1</v>
      </c>
      <c r="I74" s="483">
        <v>0</v>
      </c>
      <c r="J74" s="484">
        <f>H74/$H$138*100</f>
        <v>0.35335689045936397</v>
      </c>
      <c r="K74" s="484">
        <f>H74/$H$142*100</f>
        <v>3.5014005602240897E-2</v>
      </c>
      <c r="L74" s="484">
        <f>H74/$H$143*100</f>
        <v>0.15128593040847202</v>
      </c>
    </row>
    <row r="75" spans="1:12" x14ac:dyDescent="0.2">
      <c r="A75" s="515"/>
      <c r="B75" s="512"/>
      <c r="C75" s="482" t="s">
        <v>656</v>
      </c>
      <c r="D75" s="115">
        <v>1</v>
      </c>
      <c r="E75" s="115">
        <v>0</v>
      </c>
      <c r="F75" s="483">
        <v>0</v>
      </c>
      <c r="G75" s="483">
        <v>0</v>
      </c>
      <c r="H75" s="483">
        <v>0</v>
      </c>
      <c r="I75" s="483">
        <v>0</v>
      </c>
      <c r="J75" s="484">
        <f>H75/$H$138*100</f>
        <v>0</v>
      </c>
      <c r="K75" s="484">
        <f>H75/$H$142*100</f>
        <v>0</v>
      </c>
      <c r="L75" s="484">
        <f>H75/$H$143*100</f>
        <v>0</v>
      </c>
    </row>
    <row r="76" spans="1:12" x14ac:dyDescent="0.2">
      <c r="A76" s="515"/>
      <c r="B76" s="512"/>
      <c r="C76" s="482" t="s">
        <v>151</v>
      </c>
      <c r="D76" s="115">
        <v>1</v>
      </c>
      <c r="E76" s="115">
        <v>0</v>
      </c>
      <c r="F76" s="483">
        <v>1</v>
      </c>
      <c r="G76" s="483">
        <v>0</v>
      </c>
      <c r="H76" s="483">
        <v>1</v>
      </c>
      <c r="I76" s="483">
        <v>0</v>
      </c>
      <c r="J76" s="484">
        <f>H76/$H$138*100</f>
        <v>0.35335689045936397</v>
      </c>
      <c r="K76" s="484">
        <f>H76/$H$142*100</f>
        <v>3.5014005602240897E-2</v>
      </c>
      <c r="L76" s="484">
        <f>H76/$H$143*100</f>
        <v>0.15128593040847202</v>
      </c>
    </row>
    <row r="77" spans="1:12" x14ac:dyDescent="0.2">
      <c r="A77" s="515"/>
      <c r="B77" s="512"/>
      <c r="C77" s="482" t="s">
        <v>150</v>
      </c>
      <c r="D77" s="115">
        <v>5</v>
      </c>
      <c r="E77" s="115">
        <v>1</v>
      </c>
      <c r="F77" s="483">
        <v>1</v>
      </c>
      <c r="G77" s="483">
        <v>0</v>
      </c>
      <c r="H77" s="483">
        <v>0</v>
      </c>
      <c r="I77" s="483">
        <v>0</v>
      </c>
      <c r="J77" s="484">
        <f>H77/$H$138*100</f>
        <v>0</v>
      </c>
      <c r="K77" s="484">
        <f>H77/$H$142*100</f>
        <v>0</v>
      </c>
      <c r="L77" s="484">
        <f>H77/$H$143*100</f>
        <v>0</v>
      </c>
    </row>
    <row r="78" spans="1:12" x14ac:dyDescent="0.2">
      <c r="A78" s="515"/>
      <c r="B78" s="512"/>
      <c r="C78" s="482" t="s">
        <v>652</v>
      </c>
      <c r="D78" s="115">
        <v>2</v>
      </c>
      <c r="E78" s="115">
        <v>0</v>
      </c>
      <c r="F78" s="483">
        <v>0</v>
      </c>
      <c r="G78" s="483">
        <v>0</v>
      </c>
      <c r="H78" s="483">
        <v>0</v>
      </c>
      <c r="I78" s="483">
        <v>0</v>
      </c>
      <c r="J78" s="484">
        <f>H78/$H$138*100</f>
        <v>0</v>
      </c>
      <c r="K78" s="484">
        <f>H78/$H$142*100</f>
        <v>0</v>
      </c>
      <c r="L78" s="484">
        <f>H78/$H$143*100</f>
        <v>0</v>
      </c>
    </row>
    <row r="79" spans="1:12" x14ac:dyDescent="0.2">
      <c r="A79" s="515"/>
      <c r="B79" s="512"/>
      <c r="C79" s="482" t="s">
        <v>12</v>
      </c>
      <c r="D79" s="115">
        <v>1</v>
      </c>
      <c r="E79" s="115">
        <v>0</v>
      </c>
      <c r="F79" s="483">
        <v>0</v>
      </c>
      <c r="G79" s="483">
        <v>0</v>
      </c>
      <c r="H79" s="483">
        <v>0</v>
      </c>
      <c r="I79" s="483">
        <v>0</v>
      </c>
      <c r="J79" s="484">
        <f>H79/$H$138*100</f>
        <v>0</v>
      </c>
      <c r="K79" s="484">
        <f>H79/$H$142*100</f>
        <v>0</v>
      </c>
      <c r="L79" s="484">
        <f>H79/$H$143*100</f>
        <v>0</v>
      </c>
    </row>
    <row r="80" spans="1:12" x14ac:dyDescent="0.2">
      <c r="A80" s="515"/>
      <c r="B80" s="512"/>
      <c r="C80" s="482" t="s">
        <v>13</v>
      </c>
      <c r="D80" s="115">
        <v>4</v>
      </c>
      <c r="E80" s="115">
        <v>0</v>
      </c>
      <c r="F80" s="483">
        <v>3</v>
      </c>
      <c r="G80" s="483">
        <v>0</v>
      </c>
      <c r="H80" s="483">
        <v>2</v>
      </c>
      <c r="I80" s="483">
        <v>0</v>
      </c>
      <c r="J80" s="484">
        <f>H80/$H$138*100</f>
        <v>0.70671378091872794</v>
      </c>
      <c r="K80" s="484">
        <f>H80/$H$142*100</f>
        <v>7.0028011204481794E-2</v>
      </c>
      <c r="L80" s="484">
        <f>H80/$H$143*100</f>
        <v>0.30257186081694404</v>
      </c>
    </row>
    <row r="81" spans="1:26" x14ac:dyDescent="0.2">
      <c r="A81" s="515"/>
      <c r="B81" s="512"/>
      <c r="C81" s="482" t="s">
        <v>16</v>
      </c>
      <c r="D81" s="115">
        <v>19</v>
      </c>
      <c r="E81" s="115">
        <v>12</v>
      </c>
      <c r="F81" s="483">
        <v>16</v>
      </c>
      <c r="G81" s="483">
        <v>11</v>
      </c>
      <c r="H81" s="483">
        <v>16</v>
      </c>
      <c r="I81" s="483">
        <v>11</v>
      </c>
      <c r="J81" s="484">
        <f>H81/$H$138*100</f>
        <v>5.6537102473498235</v>
      </c>
      <c r="K81" s="484">
        <f>H81/$H$142*100</f>
        <v>0.56022408963585435</v>
      </c>
      <c r="L81" s="484">
        <f>H81/$H$143*100</f>
        <v>2.4205748865355523</v>
      </c>
    </row>
    <row r="82" spans="1:26" x14ac:dyDescent="0.2">
      <c r="A82" s="518"/>
      <c r="B82" s="513"/>
      <c r="C82" s="482" t="s">
        <v>143</v>
      </c>
      <c r="D82" s="115">
        <v>1</v>
      </c>
      <c r="E82" s="115">
        <v>1</v>
      </c>
      <c r="F82" s="483">
        <v>0</v>
      </c>
      <c r="G82" s="483">
        <v>0</v>
      </c>
      <c r="H82" s="483">
        <v>0</v>
      </c>
      <c r="I82" s="483">
        <v>0</v>
      </c>
      <c r="J82" s="484">
        <f>H82/$H$138*100</f>
        <v>0</v>
      </c>
      <c r="K82" s="484">
        <f>H82/$H$142*100</f>
        <v>0</v>
      </c>
      <c r="L82" s="484">
        <f>H82/$H$143*100</f>
        <v>0</v>
      </c>
    </row>
    <row r="83" spans="1:26" x14ac:dyDescent="0.25">
      <c r="A83" s="490" t="s">
        <v>657</v>
      </c>
      <c r="B83" s="490"/>
      <c r="C83" s="490"/>
      <c r="D83" s="491">
        <f>SUM(D69:D82)</f>
        <v>48</v>
      </c>
      <c r="E83" s="491">
        <f t="shared" ref="E83:I83" si="12">SUM(E69:E82)</f>
        <v>18</v>
      </c>
      <c r="F83" s="491">
        <f t="shared" si="12"/>
        <v>22</v>
      </c>
      <c r="G83" s="491">
        <f t="shared" si="12"/>
        <v>11</v>
      </c>
      <c r="H83" s="491">
        <f t="shared" si="12"/>
        <v>20</v>
      </c>
      <c r="I83" s="491">
        <f t="shared" si="12"/>
        <v>11</v>
      </c>
      <c r="J83" s="492">
        <f>H83/$H$138*100</f>
        <v>7.0671378091872796</v>
      </c>
      <c r="K83" s="492">
        <f>H83/$H$142*100</f>
        <v>0.70028011204481799</v>
      </c>
      <c r="L83" s="492">
        <f>H83/$H$143*100</f>
        <v>3.0257186081694405</v>
      </c>
    </row>
    <row r="84" spans="1:26" x14ac:dyDescent="0.2">
      <c r="A84" s="514" t="s">
        <v>30</v>
      </c>
      <c r="B84" s="511" t="s">
        <v>20</v>
      </c>
      <c r="C84" s="482" t="s">
        <v>598</v>
      </c>
      <c r="D84" s="115">
        <v>1</v>
      </c>
      <c r="E84" s="115">
        <v>0</v>
      </c>
      <c r="F84" s="483">
        <v>0</v>
      </c>
      <c r="G84" s="483">
        <v>0</v>
      </c>
      <c r="H84" s="483">
        <v>0</v>
      </c>
      <c r="I84" s="483">
        <v>0</v>
      </c>
      <c r="J84" s="484">
        <f>H84/$H$138*100</f>
        <v>0</v>
      </c>
      <c r="K84" s="484">
        <f>H84/$H$142*100</f>
        <v>0</v>
      </c>
      <c r="L84" s="484">
        <f>H84/$H$143*100</f>
        <v>0</v>
      </c>
    </row>
    <row r="85" spans="1:26" x14ac:dyDescent="0.2">
      <c r="A85" s="515"/>
      <c r="B85" s="512"/>
      <c r="C85" s="482" t="s">
        <v>603</v>
      </c>
      <c r="D85" s="115">
        <v>1</v>
      </c>
      <c r="E85" s="115">
        <v>0</v>
      </c>
      <c r="F85" s="483">
        <v>1</v>
      </c>
      <c r="G85" s="483">
        <v>0</v>
      </c>
      <c r="H85" s="483">
        <v>1</v>
      </c>
      <c r="I85" s="483">
        <v>0</v>
      </c>
      <c r="J85" s="484">
        <f>H85/$H$138*100</f>
        <v>0.35335689045936397</v>
      </c>
      <c r="K85" s="484">
        <f>H85/$H$142*100</f>
        <v>3.5014005602240897E-2</v>
      </c>
      <c r="L85" s="484">
        <f>H85/$H$143*100</f>
        <v>0.15128593040847202</v>
      </c>
    </row>
    <row r="86" spans="1:26" ht="25.5" x14ac:dyDescent="0.2">
      <c r="A86" s="515"/>
      <c r="B86" s="512"/>
      <c r="C86" s="516" t="s">
        <v>5</v>
      </c>
      <c r="D86" s="115">
        <v>1</v>
      </c>
      <c r="E86" s="115">
        <v>0</v>
      </c>
      <c r="F86" s="483">
        <v>1</v>
      </c>
      <c r="G86" s="483">
        <v>0</v>
      </c>
      <c r="H86" s="483">
        <v>1</v>
      </c>
      <c r="I86" s="483">
        <v>0</v>
      </c>
      <c r="J86" s="484">
        <f>H86/$H$138*100</f>
        <v>0.35335689045936397</v>
      </c>
      <c r="K86" s="484">
        <f>H86/$H$142*100</f>
        <v>3.5014005602240897E-2</v>
      </c>
      <c r="L86" s="484">
        <f>H86/$H$143*100</f>
        <v>0.15128593040847202</v>
      </c>
      <c r="N86" s="507"/>
      <c r="O86" s="507"/>
      <c r="P86" s="508"/>
      <c r="Q86" s="507"/>
      <c r="R86" s="507"/>
      <c r="S86" s="507"/>
      <c r="T86" s="509"/>
      <c r="U86" s="509"/>
      <c r="V86" s="510"/>
      <c r="W86" s="510"/>
      <c r="X86" s="510"/>
      <c r="Y86" s="510"/>
      <c r="Z86" s="501"/>
    </row>
    <row r="87" spans="1:26" x14ac:dyDescent="0.2">
      <c r="A87" s="518"/>
      <c r="B87" s="513"/>
      <c r="C87" s="482" t="s">
        <v>16</v>
      </c>
      <c r="D87" s="115">
        <v>1</v>
      </c>
      <c r="E87" s="115">
        <v>0</v>
      </c>
      <c r="F87" s="483">
        <v>1</v>
      </c>
      <c r="G87" s="483">
        <v>0</v>
      </c>
      <c r="H87" s="483">
        <v>1</v>
      </c>
      <c r="I87" s="483">
        <v>0</v>
      </c>
      <c r="J87" s="484">
        <f>H87/$H$138*100</f>
        <v>0.35335689045936397</v>
      </c>
      <c r="K87" s="484">
        <f>H87/$H$142*100</f>
        <v>3.5014005602240897E-2</v>
      </c>
      <c r="L87" s="484">
        <f>H87/$H$143*100</f>
        <v>0.15128593040847202</v>
      </c>
      <c r="N87" s="507"/>
      <c r="O87" s="507"/>
      <c r="P87" s="508"/>
      <c r="Q87" s="507"/>
      <c r="R87" s="507"/>
      <c r="S87" s="507"/>
      <c r="T87" s="509"/>
      <c r="U87" s="509"/>
      <c r="V87" s="510"/>
      <c r="W87" s="510"/>
      <c r="X87" s="510"/>
      <c r="Y87" s="510"/>
      <c r="Z87" s="501"/>
    </row>
    <row r="88" spans="1:26" x14ac:dyDescent="0.2">
      <c r="A88" s="493" t="s">
        <v>658</v>
      </c>
      <c r="B88" s="493"/>
      <c r="C88" s="493"/>
      <c r="D88" s="494">
        <f>SUM(D84:D87)</f>
        <v>4</v>
      </c>
      <c r="E88" s="494">
        <f t="shared" ref="E88:I88" si="13">SUM(E84:E87)</f>
        <v>0</v>
      </c>
      <c r="F88" s="494">
        <f t="shared" si="13"/>
        <v>3</v>
      </c>
      <c r="G88" s="494">
        <f t="shared" si="13"/>
        <v>0</v>
      </c>
      <c r="H88" s="494">
        <f t="shared" si="13"/>
        <v>3</v>
      </c>
      <c r="I88" s="494">
        <f t="shared" si="13"/>
        <v>0</v>
      </c>
      <c r="J88" s="495">
        <f>H88/$H$138*100</f>
        <v>1.0600706713780919</v>
      </c>
      <c r="K88" s="495">
        <f>H88/$H$142*100</f>
        <v>0.10504201680672269</v>
      </c>
      <c r="L88" s="495">
        <f>H88/$H$143*100</f>
        <v>0.45385779122541603</v>
      </c>
      <c r="N88" s="507"/>
      <c r="O88" s="507"/>
      <c r="P88" s="508"/>
      <c r="Q88" s="507"/>
      <c r="R88" s="507"/>
      <c r="S88" s="507"/>
      <c r="T88" s="509"/>
      <c r="U88" s="509"/>
      <c r="V88" s="510"/>
      <c r="W88" s="510"/>
      <c r="X88" s="510"/>
      <c r="Y88" s="510"/>
      <c r="Z88" s="501"/>
    </row>
    <row r="89" spans="1:26" x14ac:dyDescent="0.2">
      <c r="A89" s="519" t="s">
        <v>659</v>
      </c>
      <c r="B89" s="519"/>
      <c r="C89" s="519"/>
      <c r="D89" s="499">
        <f t="shared" ref="D89:I89" si="14">D68+D83+D88</f>
        <v>178</v>
      </c>
      <c r="E89" s="499">
        <f t="shared" si="14"/>
        <v>86</v>
      </c>
      <c r="F89" s="499">
        <f t="shared" si="14"/>
        <v>109</v>
      </c>
      <c r="G89" s="499">
        <f t="shared" si="14"/>
        <v>61</v>
      </c>
      <c r="H89" s="499">
        <f t="shared" si="14"/>
        <v>91</v>
      </c>
      <c r="I89" s="499">
        <f t="shared" si="14"/>
        <v>49</v>
      </c>
      <c r="J89" s="500">
        <f>H89/$H$138*100</f>
        <v>32.155477031802121</v>
      </c>
      <c r="K89" s="500">
        <f>H89/$H$142*100</f>
        <v>3.1862745098039214</v>
      </c>
      <c r="L89" s="500">
        <f>H89/$H$143*100</f>
        <v>13.767019667170954</v>
      </c>
      <c r="N89" s="507"/>
      <c r="O89" s="508"/>
      <c r="P89" s="507"/>
      <c r="Q89" s="507"/>
      <c r="R89" s="507"/>
      <c r="S89" s="507"/>
      <c r="T89" s="509"/>
      <c r="U89" s="509"/>
      <c r="V89" s="510"/>
      <c r="W89" s="510"/>
      <c r="X89" s="510"/>
      <c r="Y89" s="510"/>
      <c r="Z89" s="501"/>
    </row>
    <row r="90" spans="1:26" x14ac:dyDescent="0.25">
      <c r="A90" s="502" t="s">
        <v>660</v>
      </c>
      <c r="B90" s="503"/>
      <c r="C90" s="504"/>
      <c r="D90" s="505">
        <v>173</v>
      </c>
      <c r="E90" s="505">
        <v>86</v>
      </c>
      <c r="F90" s="505">
        <v>108</v>
      </c>
      <c r="G90" s="505">
        <v>61</v>
      </c>
      <c r="H90" s="505">
        <v>91</v>
      </c>
      <c r="I90" s="505">
        <v>49</v>
      </c>
      <c r="J90" s="506"/>
      <c r="K90" s="506"/>
      <c r="L90" s="506"/>
      <c r="N90" s="501"/>
      <c r="O90" s="501"/>
      <c r="P90" s="501"/>
      <c r="Q90" s="501"/>
      <c r="R90" s="501"/>
      <c r="S90" s="501"/>
      <c r="T90" s="501"/>
      <c r="U90" s="501"/>
      <c r="V90" s="501"/>
      <c r="W90" s="501"/>
      <c r="X90" s="501"/>
      <c r="Y90" s="501"/>
      <c r="Z90" s="501"/>
    </row>
    <row r="91" spans="1:26" x14ac:dyDescent="0.2">
      <c r="A91" s="514" t="s">
        <v>31</v>
      </c>
      <c r="B91" s="511" t="s">
        <v>4</v>
      </c>
      <c r="C91" s="482" t="s">
        <v>139</v>
      </c>
      <c r="D91" s="115">
        <v>1</v>
      </c>
      <c r="E91" s="115">
        <v>0</v>
      </c>
      <c r="F91" s="483">
        <v>1</v>
      </c>
      <c r="G91" s="483">
        <v>0</v>
      </c>
      <c r="H91" s="483">
        <v>0</v>
      </c>
      <c r="I91" s="483">
        <v>0</v>
      </c>
      <c r="J91" s="484">
        <f>H91/$H$139*100</f>
        <v>0</v>
      </c>
      <c r="K91" s="484">
        <f t="shared" ref="K91" si="15">H91/$H$142*100</f>
        <v>0</v>
      </c>
      <c r="L91" s="484">
        <f t="shared" ref="L91" si="16">H91/$H$143*100</f>
        <v>0</v>
      </c>
      <c r="N91" s="501"/>
      <c r="O91" s="501"/>
      <c r="P91" s="501"/>
      <c r="Q91" s="501"/>
      <c r="R91" s="501"/>
      <c r="S91" s="501"/>
      <c r="T91" s="501"/>
      <c r="U91" s="501"/>
      <c r="V91" s="501"/>
      <c r="W91" s="501"/>
      <c r="X91" s="501"/>
      <c r="Y91" s="501"/>
      <c r="Z91" s="501"/>
    </row>
    <row r="92" spans="1:26" x14ac:dyDescent="0.2">
      <c r="A92" s="515"/>
      <c r="B92" s="512"/>
      <c r="C92" s="482" t="s">
        <v>140</v>
      </c>
      <c r="D92" s="115">
        <v>2</v>
      </c>
      <c r="E92" s="115">
        <v>0</v>
      </c>
      <c r="F92" s="483">
        <v>1</v>
      </c>
      <c r="G92" s="483">
        <v>0</v>
      </c>
      <c r="H92" s="483">
        <v>0</v>
      </c>
      <c r="I92" s="483">
        <v>0</v>
      </c>
      <c r="J92" s="484">
        <f>H92/$H$139*100</f>
        <v>0</v>
      </c>
      <c r="K92" s="484">
        <f>H92/$H$142*100</f>
        <v>0</v>
      </c>
      <c r="L92" s="484">
        <f>H92/$H$143*100</f>
        <v>0</v>
      </c>
    </row>
    <row r="93" spans="1:26" x14ac:dyDescent="0.2">
      <c r="A93" s="515"/>
      <c r="B93" s="512"/>
      <c r="C93" s="482" t="s">
        <v>19</v>
      </c>
      <c r="D93" s="115">
        <v>4</v>
      </c>
      <c r="E93" s="115">
        <v>1</v>
      </c>
      <c r="F93" s="483">
        <v>2</v>
      </c>
      <c r="G93" s="483">
        <v>0</v>
      </c>
      <c r="H93" s="483">
        <v>1</v>
      </c>
      <c r="I93" s="483">
        <v>0</v>
      </c>
      <c r="J93" s="484">
        <f>H93/$H$139*100</f>
        <v>0.35211267605633806</v>
      </c>
      <c r="K93" s="484">
        <f>H93/$H$142*100</f>
        <v>3.5014005602240897E-2</v>
      </c>
      <c r="L93" s="484">
        <f>H93/$H$143*100</f>
        <v>0.15128593040847202</v>
      </c>
    </row>
    <row r="94" spans="1:26" x14ac:dyDescent="0.2">
      <c r="A94" s="515"/>
      <c r="B94" s="512"/>
      <c r="C94" s="482" t="s">
        <v>661</v>
      </c>
      <c r="D94" s="115">
        <v>1</v>
      </c>
      <c r="E94" s="115">
        <v>0</v>
      </c>
      <c r="F94" s="483">
        <v>0</v>
      </c>
      <c r="G94" s="483">
        <v>0</v>
      </c>
      <c r="H94" s="483">
        <v>0</v>
      </c>
      <c r="I94" s="483">
        <v>0</v>
      </c>
      <c r="J94" s="484">
        <f>H94/$H$139*100</f>
        <v>0</v>
      </c>
      <c r="K94" s="484">
        <f>H94/$H$142*100</f>
        <v>0</v>
      </c>
      <c r="L94" s="484">
        <f>H94/$H$143*100</f>
        <v>0</v>
      </c>
    </row>
    <row r="95" spans="1:26" x14ac:dyDescent="0.2">
      <c r="A95" s="515"/>
      <c r="B95" s="512"/>
      <c r="C95" s="482" t="s">
        <v>12</v>
      </c>
      <c r="D95" s="115">
        <v>15</v>
      </c>
      <c r="E95" s="115">
        <v>5</v>
      </c>
      <c r="F95" s="483">
        <v>12</v>
      </c>
      <c r="G95" s="483">
        <v>5</v>
      </c>
      <c r="H95" s="483">
        <v>9</v>
      </c>
      <c r="I95" s="483">
        <v>2</v>
      </c>
      <c r="J95" s="484">
        <f>H95/$H$139*100</f>
        <v>3.169014084507042</v>
      </c>
      <c r="K95" s="484">
        <f>H95/$H$142*100</f>
        <v>0.31512605042016806</v>
      </c>
      <c r="L95" s="484">
        <f>H95/$H$143*100</f>
        <v>1.3615733736762481</v>
      </c>
    </row>
    <row r="96" spans="1:26" x14ac:dyDescent="0.2">
      <c r="A96" s="515"/>
      <c r="B96" s="512"/>
      <c r="C96" s="482" t="s">
        <v>16</v>
      </c>
      <c r="D96" s="115">
        <v>24</v>
      </c>
      <c r="E96" s="115">
        <v>12</v>
      </c>
      <c r="F96" s="483">
        <v>23</v>
      </c>
      <c r="G96" s="483">
        <v>12</v>
      </c>
      <c r="H96" s="483">
        <v>18</v>
      </c>
      <c r="I96" s="483">
        <v>10</v>
      </c>
      <c r="J96" s="484">
        <f>H96/$H$139*100</f>
        <v>6.3380281690140841</v>
      </c>
      <c r="K96" s="484">
        <f>H96/$H$142*100</f>
        <v>0.63025210084033612</v>
      </c>
      <c r="L96" s="484">
        <f>H96/$H$143*100</f>
        <v>2.7231467473524962</v>
      </c>
    </row>
    <row r="97" spans="1:24" x14ac:dyDescent="0.2">
      <c r="A97" s="518"/>
      <c r="B97" s="513"/>
      <c r="C97" s="482" t="s">
        <v>143</v>
      </c>
      <c r="D97" s="115">
        <v>3</v>
      </c>
      <c r="E97" s="115">
        <v>2</v>
      </c>
      <c r="F97" s="483">
        <v>2</v>
      </c>
      <c r="G97" s="483">
        <v>2</v>
      </c>
      <c r="H97" s="483">
        <v>0</v>
      </c>
      <c r="I97" s="483">
        <v>0</v>
      </c>
      <c r="J97" s="484">
        <f>H97/$H$139*100</f>
        <v>0</v>
      </c>
      <c r="K97" s="484">
        <f>H97/$H$142*100</f>
        <v>0</v>
      </c>
      <c r="L97" s="484">
        <f>H97/$H$143*100</f>
        <v>0</v>
      </c>
    </row>
    <row r="98" spans="1:24" x14ac:dyDescent="0.25">
      <c r="A98" s="485" t="s">
        <v>662</v>
      </c>
      <c r="B98" s="486"/>
      <c r="C98" s="487"/>
      <c r="D98" s="520">
        <f>SUM(D91:D97)</f>
        <v>50</v>
      </c>
      <c r="E98" s="520">
        <f t="shared" ref="E98:I98" si="17">SUM(E91:E97)</f>
        <v>20</v>
      </c>
      <c r="F98" s="520">
        <f t="shared" si="17"/>
        <v>41</v>
      </c>
      <c r="G98" s="520">
        <f t="shared" si="17"/>
        <v>19</v>
      </c>
      <c r="H98" s="520">
        <f t="shared" si="17"/>
        <v>28</v>
      </c>
      <c r="I98" s="520">
        <f t="shared" si="17"/>
        <v>12</v>
      </c>
      <c r="J98" s="521">
        <f>H98/$H$139*100</f>
        <v>9.8591549295774641</v>
      </c>
      <c r="K98" s="521">
        <f>H98/$H$142*100</f>
        <v>0.98039215686274506</v>
      </c>
      <c r="L98" s="521">
        <f>H98/$H$143*100</f>
        <v>4.236006051437216</v>
      </c>
    </row>
    <row r="99" spans="1:24" ht="21.75" x14ac:dyDescent="0.2">
      <c r="A99" s="522" t="s">
        <v>31</v>
      </c>
      <c r="B99" s="523" t="s">
        <v>18</v>
      </c>
      <c r="C99" s="482" t="s">
        <v>16</v>
      </c>
      <c r="D99" s="115">
        <v>2</v>
      </c>
      <c r="E99" s="115">
        <v>1</v>
      </c>
      <c r="F99" s="483">
        <v>1</v>
      </c>
      <c r="G99" s="483">
        <v>0</v>
      </c>
      <c r="H99" s="483">
        <v>1</v>
      </c>
      <c r="I99" s="483">
        <v>0</v>
      </c>
      <c r="J99" s="517">
        <f>H99/$H$139*100</f>
        <v>0.35211267605633806</v>
      </c>
      <c r="K99" s="517">
        <f>H99/$H$142*100</f>
        <v>3.5014005602240897E-2</v>
      </c>
      <c r="L99" s="517">
        <f>H99/$H$143*100</f>
        <v>0.15128593040847202</v>
      </c>
    </row>
    <row r="100" spans="1:24" x14ac:dyDescent="0.25">
      <c r="A100" s="490" t="s">
        <v>663</v>
      </c>
      <c r="B100" s="490"/>
      <c r="C100" s="490"/>
      <c r="D100" s="491">
        <f>SUM(D99)</f>
        <v>2</v>
      </c>
      <c r="E100" s="491">
        <f t="shared" ref="E100:I100" si="18">SUM(E99)</f>
        <v>1</v>
      </c>
      <c r="F100" s="491">
        <f t="shared" si="18"/>
        <v>1</v>
      </c>
      <c r="G100" s="491">
        <f t="shared" si="18"/>
        <v>0</v>
      </c>
      <c r="H100" s="491">
        <f t="shared" si="18"/>
        <v>1</v>
      </c>
      <c r="I100" s="491">
        <f t="shared" si="18"/>
        <v>0</v>
      </c>
      <c r="J100" s="492">
        <f>H100/$H$139*100</f>
        <v>0.35211267605633806</v>
      </c>
      <c r="K100" s="492">
        <f>H100/$H$142*100</f>
        <v>3.5014005602240897E-2</v>
      </c>
      <c r="L100" s="492">
        <f>H100/$H$143*100</f>
        <v>0.15128593040847202</v>
      </c>
    </row>
    <row r="101" spans="1:24" x14ac:dyDescent="0.2">
      <c r="A101" s="519" t="s">
        <v>664</v>
      </c>
      <c r="B101" s="519"/>
      <c r="C101" s="519"/>
      <c r="D101" s="499">
        <f t="shared" ref="D101:I101" si="19">D98+D100</f>
        <v>52</v>
      </c>
      <c r="E101" s="499">
        <f t="shared" si="19"/>
        <v>21</v>
      </c>
      <c r="F101" s="499">
        <f t="shared" si="19"/>
        <v>42</v>
      </c>
      <c r="G101" s="499">
        <f t="shared" si="19"/>
        <v>19</v>
      </c>
      <c r="H101" s="499">
        <f t="shared" si="19"/>
        <v>29</v>
      </c>
      <c r="I101" s="499">
        <f t="shared" si="19"/>
        <v>12</v>
      </c>
      <c r="J101" s="500">
        <f>H101/$H$139*100</f>
        <v>10.211267605633804</v>
      </c>
      <c r="K101" s="500">
        <f>H101/$H$142*100</f>
        <v>1.0154061624649859</v>
      </c>
      <c r="L101" s="500">
        <f>H101/$H$143*100</f>
        <v>4.3872919818456886</v>
      </c>
      <c r="N101" s="508"/>
      <c r="O101" s="507"/>
      <c r="P101" s="507"/>
      <c r="Q101" s="507"/>
      <c r="R101" s="507"/>
      <c r="S101" s="509"/>
      <c r="T101" s="509"/>
      <c r="U101" s="510"/>
      <c r="V101" s="510"/>
      <c r="W101" s="510"/>
      <c r="X101" s="510"/>
    </row>
    <row r="102" spans="1:24" x14ac:dyDescent="0.25">
      <c r="A102" s="502" t="s">
        <v>665</v>
      </c>
      <c r="B102" s="503"/>
      <c r="C102" s="504"/>
      <c r="D102" s="505">
        <v>49</v>
      </c>
      <c r="E102" s="505">
        <v>19</v>
      </c>
      <c r="F102" s="505">
        <v>40</v>
      </c>
      <c r="G102" s="505">
        <v>17</v>
      </c>
      <c r="H102" s="505">
        <v>29</v>
      </c>
      <c r="I102" s="505">
        <v>12</v>
      </c>
      <c r="J102" s="506"/>
      <c r="K102" s="506"/>
      <c r="L102" s="506"/>
    </row>
    <row r="103" spans="1:24" x14ac:dyDescent="0.2">
      <c r="A103" s="511" t="s">
        <v>32</v>
      </c>
      <c r="B103" s="511" t="s">
        <v>4</v>
      </c>
      <c r="C103" s="482" t="s">
        <v>8</v>
      </c>
      <c r="D103" s="115">
        <v>12</v>
      </c>
      <c r="E103" s="115">
        <v>5</v>
      </c>
      <c r="F103" s="483">
        <v>9</v>
      </c>
      <c r="G103" s="483">
        <v>3</v>
      </c>
      <c r="H103" s="483">
        <v>8</v>
      </c>
      <c r="I103" s="483">
        <v>3</v>
      </c>
      <c r="J103" s="484">
        <f>H103/$H$140*100</f>
        <v>1.8561484918793503</v>
      </c>
      <c r="K103" s="484">
        <f t="shared" ref="K103" si="20">H103/$H$142*100</f>
        <v>0.28011204481792717</v>
      </c>
      <c r="L103" s="484">
        <f t="shared" ref="L103" si="21">H103/$H$143*100</f>
        <v>1.2102874432677762</v>
      </c>
    </row>
    <row r="104" spans="1:24" x14ac:dyDescent="0.2">
      <c r="A104" s="512"/>
      <c r="B104" s="512"/>
      <c r="C104" s="482" t="s">
        <v>19</v>
      </c>
      <c r="D104" s="115">
        <v>3</v>
      </c>
      <c r="E104" s="115">
        <v>2</v>
      </c>
      <c r="F104" s="483">
        <v>1</v>
      </c>
      <c r="G104" s="483">
        <v>1</v>
      </c>
      <c r="H104" s="483">
        <v>1</v>
      </c>
      <c r="I104" s="483">
        <v>1</v>
      </c>
      <c r="J104" s="484">
        <f>H104/$H$140*100</f>
        <v>0.23201856148491878</v>
      </c>
      <c r="K104" s="484">
        <f>H104/$H$142*100</f>
        <v>3.5014005602240897E-2</v>
      </c>
      <c r="L104" s="484">
        <f>H104/$H$143*100</f>
        <v>0.15128593040847202</v>
      </c>
    </row>
    <row r="105" spans="1:24" x14ac:dyDescent="0.2">
      <c r="A105" s="512"/>
      <c r="B105" s="512"/>
      <c r="C105" s="482" t="s">
        <v>661</v>
      </c>
      <c r="D105" s="115">
        <v>1</v>
      </c>
      <c r="E105" s="115">
        <v>1</v>
      </c>
      <c r="F105" s="483">
        <v>0</v>
      </c>
      <c r="G105" s="483">
        <v>0</v>
      </c>
      <c r="H105" s="483">
        <v>0</v>
      </c>
      <c r="I105" s="483">
        <v>0</v>
      </c>
      <c r="J105" s="484">
        <f>H105/$H$140*100</f>
        <v>0</v>
      </c>
      <c r="K105" s="484">
        <f>H105/$H$142*100</f>
        <v>0</v>
      </c>
      <c r="L105" s="484">
        <f>H105/$H$143*100</f>
        <v>0</v>
      </c>
    </row>
    <row r="106" spans="1:24" x14ac:dyDescent="0.2">
      <c r="A106" s="512"/>
      <c r="B106" s="512"/>
      <c r="C106" s="482" t="s">
        <v>12</v>
      </c>
      <c r="D106" s="115">
        <v>2</v>
      </c>
      <c r="E106" s="115">
        <v>2</v>
      </c>
      <c r="F106" s="483">
        <v>0</v>
      </c>
      <c r="G106" s="483">
        <v>0</v>
      </c>
      <c r="H106" s="483">
        <v>0</v>
      </c>
      <c r="I106" s="483">
        <v>0</v>
      </c>
      <c r="J106" s="484">
        <f>H106/$H$140*100</f>
        <v>0</v>
      </c>
      <c r="K106" s="484">
        <f>H106/$H$142*100</f>
        <v>0</v>
      </c>
      <c r="L106" s="484">
        <f>H106/$H$143*100</f>
        <v>0</v>
      </c>
    </row>
    <row r="107" spans="1:24" x14ac:dyDescent="0.2">
      <c r="A107" s="512"/>
      <c r="B107" s="512"/>
      <c r="C107" s="482" t="s">
        <v>13</v>
      </c>
      <c r="D107" s="115">
        <v>2</v>
      </c>
      <c r="E107" s="115">
        <v>1</v>
      </c>
      <c r="F107" s="483">
        <v>1</v>
      </c>
      <c r="G107" s="483">
        <v>0</v>
      </c>
      <c r="H107" s="483">
        <v>1</v>
      </c>
      <c r="I107" s="483">
        <v>0</v>
      </c>
      <c r="J107" s="484">
        <f>H107/$H$140*100</f>
        <v>0.23201856148491878</v>
      </c>
      <c r="K107" s="484">
        <f>H107/$H$142*100</f>
        <v>3.5014005602240897E-2</v>
      </c>
      <c r="L107" s="484">
        <f>H107/$H$143*100</f>
        <v>0.15128593040847202</v>
      </c>
    </row>
    <row r="108" spans="1:24" x14ac:dyDescent="0.2">
      <c r="A108" s="513"/>
      <c r="B108" s="513"/>
      <c r="C108" s="482" t="s">
        <v>16</v>
      </c>
      <c r="D108" s="115">
        <v>10</v>
      </c>
      <c r="E108" s="115">
        <v>8</v>
      </c>
      <c r="F108" s="483">
        <v>3</v>
      </c>
      <c r="G108" s="483">
        <v>3</v>
      </c>
      <c r="H108" s="483">
        <v>2</v>
      </c>
      <c r="I108" s="483">
        <v>2</v>
      </c>
      <c r="J108" s="484">
        <f>H108/$H$140*100</f>
        <v>0.46403712296983757</v>
      </c>
      <c r="K108" s="484">
        <f>H108/$H$142*100</f>
        <v>7.0028011204481794E-2</v>
      </c>
      <c r="L108" s="484">
        <f>H108/$H$143*100</f>
        <v>0.30257186081694404</v>
      </c>
    </row>
    <row r="109" spans="1:24" x14ac:dyDescent="0.25">
      <c r="A109" s="485" t="s">
        <v>666</v>
      </c>
      <c r="B109" s="486"/>
      <c r="C109" s="487"/>
      <c r="D109" s="488">
        <f>SUM(D103:D108)</f>
        <v>30</v>
      </c>
      <c r="E109" s="488">
        <f t="shared" ref="E109:I109" si="22">SUM(E103:E108)</f>
        <v>19</v>
      </c>
      <c r="F109" s="488">
        <f t="shared" si="22"/>
        <v>14</v>
      </c>
      <c r="G109" s="488">
        <f t="shared" si="22"/>
        <v>7</v>
      </c>
      <c r="H109" s="488">
        <f t="shared" si="22"/>
        <v>12</v>
      </c>
      <c r="I109" s="488">
        <f t="shared" si="22"/>
        <v>6</v>
      </c>
      <c r="J109" s="489">
        <f>H109/$H$140*100</f>
        <v>2.7842227378190252</v>
      </c>
      <c r="K109" s="489">
        <f>H109/$H$142*100</f>
        <v>0.42016806722689076</v>
      </c>
      <c r="L109" s="489">
        <f>H109/$H$143*100</f>
        <v>1.8154311649016641</v>
      </c>
    </row>
    <row r="110" spans="1:24" x14ac:dyDescent="0.2">
      <c r="A110" s="524" t="s">
        <v>32</v>
      </c>
      <c r="B110" s="511" t="s">
        <v>18</v>
      </c>
      <c r="C110" s="482" t="s">
        <v>8</v>
      </c>
      <c r="D110" s="115">
        <v>6</v>
      </c>
      <c r="E110" s="115">
        <v>2</v>
      </c>
      <c r="F110" s="483">
        <v>5</v>
      </c>
      <c r="G110" s="483">
        <v>2</v>
      </c>
      <c r="H110" s="483">
        <v>3</v>
      </c>
      <c r="I110" s="483">
        <v>1</v>
      </c>
      <c r="J110" s="484">
        <f>H110/$H$140*100</f>
        <v>0.6960556844547563</v>
      </c>
      <c r="K110" s="484">
        <f>H110/$H$142*100</f>
        <v>0.10504201680672269</v>
      </c>
      <c r="L110" s="484">
        <f>H110/$H$143*100</f>
        <v>0.45385779122541603</v>
      </c>
    </row>
    <row r="111" spans="1:24" x14ac:dyDescent="0.2">
      <c r="A111" s="525"/>
      <c r="B111" s="512"/>
      <c r="C111" s="482" t="s">
        <v>12</v>
      </c>
      <c r="D111" s="115">
        <v>2</v>
      </c>
      <c r="E111" s="115">
        <v>2</v>
      </c>
      <c r="F111" s="483">
        <v>2</v>
      </c>
      <c r="G111" s="483">
        <v>2</v>
      </c>
      <c r="H111" s="483">
        <v>0</v>
      </c>
      <c r="I111" s="483">
        <v>0</v>
      </c>
      <c r="J111" s="484">
        <f>H111/$H$140*100</f>
        <v>0</v>
      </c>
      <c r="K111" s="484">
        <f>H111/$H$142*100</f>
        <v>0</v>
      </c>
      <c r="L111" s="484">
        <f>H111/$H$143*100</f>
        <v>0</v>
      </c>
    </row>
    <row r="112" spans="1:24" x14ac:dyDescent="0.2">
      <c r="A112" s="526"/>
      <c r="B112" s="513"/>
      <c r="C112" s="482" t="s">
        <v>13</v>
      </c>
      <c r="D112" s="115">
        <v>2</v>
      </c>
      <c r="E112" s="115">
        <v>2</v>
      </c>
      <c r="F112" s="483">
        <v>1</v>
      </c>
      <c r="G112" s="483">
        <v>1</v>
      </c>
      <c r="H112" s="483">
        <v>1</v>
      </c>
      <c r="I112" s="483">
        <v>1</v>
      </c>
      <c r="J112" s="484">
        <f>H112/$H$140*100</f>
        <v>0.23201856148491878</v>
      </c>
      <c r="K112" s="484">
        <f>H112/$H$142*100</f>
        <v>3.5014005602240897E-2</v>
      </c>
      <c r="L112" s="484">
        <f>H112/$H$143*100</f>
        <v>0.15128593040847202</v>
      </c>
    </row>
    <row r="113" spans="1:24" x14ac:dyDescent="0.2">
      <c r="A113" s="490" t="s">
        <v>667</v>
      </c>
      <c r="B113" s="490"/>
      <c r="C113" s="490"/>
      <c r="D113" s="491">
        <f>SUM(D110:D112)</f>
        <v>10</v>
      </c>
      <c r="E113" s="491">
        <f t="shared" ref="E113:I113" si="23">SUM(E110:E112)</f>
        <v>6</v>
      </c>
      <c r="F113" s="491">
        <f t="shared" si="23"/>
        <v>8</v>
      </c>
      <c r="G113" s="491">
        <f t="shared" si="23"/>
        <v>5</v>
      </c>
      <c r="H113" s="491">
        <f t="shared" si="23"/>
        <v>4</v>
      </c>
      <c r="I113" s="491">
        <f t="shared" si="23"/>
        <v>2</v>
      </c>
      <c r="J113" s="492">
        <f>H113/$H$140*100</f>
        <v>0.92807424593967514</v>
      </c>
      <c r="K113" s="492">
        <f>H113/$H$142*100</f>
        <v>0.14005602240896359</v>
      </c>
      <c r="L113" s="492">
        <f>H113/$H$143*100</f>
        <v>0.60514372163388808</v>
      </c>
      <c r="N113" s="507"/>
      <c r="O113" s="508"/>
      <c r="P113" s="507"/>
      <c r="Q113" s="507"/>
      <c r="R113" s="507"/>
      <c r="S113" s="509"/>
      <c r="T113" s="509"/>
      <c r="U113" s="510"/>
      <c r="V113" s="510"/>
      <c r="W113" s="510"/>
      <c r="X113" s="510"/>
    </row>
    <row r="114" spans="1:24" x14ac:dyDescent="0.2">
      <c r="A114" s="527" t="s">
        <v>32</v>
      </c>
      <c r="B114" s="527" t="s">
        <v>20</v>
      </c>
      <c r="C114" s="482" t="s">
        <v>6</v>
      </c>
      <c r="D114" s="115">
        <v>1</v>
      </c>
      <c r="E114" s="115">
        <v>0</v>
      </c>
      <c r="F114" s="483">
        <v>1</v>
      </c>
      <c r="G114" s="483">
        <v>0</v>
      </c>
      <c r="H114" s="483">
        <v>1</v>
      </c>
      <c r="I114" s="483">
        <v>0</v>
      </c>
      <c r="J114" s="484">
        <f>H114/$H$140*100</f>
        <v>0.23201856148491878</v>
      </c>
      <c r="K114" s="484">
        <f>H114/$H$142*100</f>
        <v>3.5014005602240897E-2</v>
      </c>
      <c r="L114" s="484">
        <f>H114/$H$143*100</f>
        <v>0.15128593040847202</v>
      </c>
      <c r="N114" s="507"/>
      <c r="O114" s="508"/>
      <c r="P114" s="507"/>
      <c r="Q114" s="507"/>
      <c r="R114" s="507"/>
      <c r="S114" s="509"/>
      <c r="T114" s="509"/>
      <c r="U114" s="510"/>
      <c r="V114" s="510"/>
      <c r="W114" s="510"/>
      <c r="X114" s="510"/>
    </row>
    <row r="115" spans="1:24" x14ac:dyDescent="0.2">
      <c r="A115" s="493" t="s">
        <v>668</v>
      </c>
      <c r="B115" s="493"/>
      <c r="C115" s="493"/>
      <c r="D115" s="494">
        <f>SUM(D114)</f>
        <v>1</v>
      </c>
      <c r="E115" s="494">
        <f t="shared" ref="E115:I115" si="24">SUM(E114)</f>
        <v>0</v>
      </c>
      <c r="F115" s="494">
        <f t="shared" si="24"/>
        <v>1</v>
      </c>
      <c r="G115" s="494">
        <f t="shared" si="24"/>
        <v>0</v>
      </c>
      <c r="H115" s="494">
        <f t="shared" si="24"/>
        <v>1</v>
      </c>
      <c r="I115" s="494">
        <f t="shared" si="24"/>
        <v>0</v>
      </c>
      <c r="J115" s="495">
        <f>H115/$H$140*100</f>
        <v>0.23201856148491878</v>
      </c>
      <c r="K115" s="495">
        <f>H115/$H$142*100</f>
        <v>3.5014005602240897E-2</v>
      </c>
      <c r="L115" s="495">
        <f>H115/$H$143*100</f>
        <v>0.15128593040847202</v>
      </c>
      <c r="N115" s="508"/>
      <c r="O115" s="507"/>
      <c r="P115" s="507"/>
      <c r="Q115" s="507"/>
      <c r="R115" s="507"/>
      <c r="S115" s="509"/>
      <c r="T115" s="509"/>
      <c r="U115" s="510"/>
      <c r="V115" s="510"/>
      <c r="W115" s="510"/>
      <c r="X115" s="510"/>
    </row>
    <row r="116" spans="1:24" x14ac:dyDescent="0.25">
      <c r="A116" s="519" t="s">
        <v>669</v>
      </c>
      <c r="B116" s="519"/>
      <c r="C116" s="519"/>
      <c r="D116" s="499">
        <f t="shared" ref="D116:I116" si="25">D109+D113+D115</f>
        <v>41</v>
      </c>
      <c r="E116" s="499">
        <f t="shared" si="25"/>
        <v>25</v>
      </c>
      <c r="F116" s="499">
        <f t="shared" si="25"/>
        <v>23</v>
      </c>
      <c r="G116" s="499">
        <f t="shared" si="25"/>
        <v>12</v>
      </c>
      <c r="H116" s="499">
        <f t="shared" si="25"/>
        <v>17</v>
      </c>
      <c r="I116" s="499">
        <f t="shared" si="25"/>
        <v>8</v>
      </c>
      <c r="J116" s="500">
        <f>H116/$H$140*100</f>
        <v>3.9443155452436192</v>
      </c>
      <c r="K116" s="500">
        <f>H116/$H$142*100</f>
        <v>0.59523809523809523</v>
      </c>
      <c r="L116" s="500">
        <f>H116/$H$143*100</f>
        <v>2.5718608169440245</v>
      </c>
    </row>
    <row r="117" spans="1:24" x14ac:dyDescent="0.25">
      <c r="A117" s="502" t="s">
        <v>670</v>
      </c>
      <c r="B117" s="503"/>
      <c r="C117" s="504"/>
      <c r="D117" s="505">
        <v>40</v>
      </c>
      <c r="E117" s="505">
        <v>24</v>
      </c>
      <c r="F117" s="505">
        <v>22</v>
      </c>
      <c r="G117" s="505">
        <v>11</v>
      </c>
      <c r="H117" s="505">
        <v>17</v>
      </c>
      <c r="I117" s="505">
        <v>8</v>
      </c>
      <c r="J117" s="506"/>
      <c r="K117" s="506"/>
      <c r="L117" s="506"/>
    </row>
    <row r="118" spans="1:24" x14ac:dyDescent="0.2">
      <c r="A118" s="511" t="s">
        <v>33</v>
      </c>
      <c r="B118" s="511" t="s">
        <v>4</v>
      </c>
      <c r="C118" s="482" t="s">
        <v>140</v>
      </c>
      <c r="D118" s="115">
        <v>2</v>
      </c>
      <c r="E118" s="115">
        <v>2</v>
      </c>
      <c r="F118" s="483">
        <v>0</v>
      </c>
      <c r="G118" s="483">
        <v>0</v>
      </c>
      <c r="H118" s="483">
        <v>0</v>
      </c>
      <c r="I118" s="483">
        <v>0</v>
      </c>
      <c r="J118" s="484">
        <f>H118/$H$141*100</f>
        <v>0</v>
      </c>
      <c r="K118" s="484">
        <f t="shared" ref="K118" si="26">H118/$H$142*100</f>
        <v>0</v>
      </c>
      <c r="L118" s="484">
        <f t="shared" ref="L118" si="27">H118/$H$143*100</f>
        <v>0</v>
      </c>
    </row>
    <row r="119" spans="1:24" x14ac:dyDescent="0.2">
      <c r="A119" s="512"/>
      <c r="B119" s="512"/>
      <c r="C119" s="482" t="s">
        <v>8</v>
      </c>
      <c r="D119" s="115">
        <v>1</v>
      </c>
      <c r="E119" s="115">
        <v>1</v>
      </c>
      <c r="F119" s="483">
        <v>1</v>
      </c>
      <c r="G119" s="483">
        <v>1</v>
      </c>
      <c r="H119" s="483">
        <v>1</v>
      </c>
      <c r="I119" s="483">
        <v>1</v>
      </c>
      <c r="J119" s="484">
        <f>H119/$H$141*100</f>
        <v>0.22421524663677131</v>
      </c>
      <c r="K119" s="484">
        <f>H119/$H$142*100</f>
        <v>3.5014005602240897E-2</v>
      </c>
      <c r="L119" s="484">
        <f>H119/$H$143*100</f>
        <v>0.15128593040847202</v>
      </c>
    </row>
    <row r="120" spans="1:24" x14ac:dyDescent="0.2">
      <c r="A120" s="512"/>
      <c r="B120" s="512"/>
      <c r="C120" s="482" t="s">
        <v>19</v>
      </c>
      <c r="D120" s="115">
        <v>2</v>
      </c>
      <c r="E120" s="115">
        <v>1</v>
      </c>
      <c r="F120" s="483">
        <v>1</v>
      </c>
      <c r="G120" s="483">
        <v>0</v>
      </c>
      <c r="H120" s="483">
        <v>1</v>
      </c>
      <c r="I120" s="483">
        <v>0</v>
      </c>
      <c r="J120" s="484">
        <f>H120/$H$141*100</f>
        <v>0.22421524663677131</v>
      </c>
      <c r="K120" s="484">
        <f>H120/$H$142*100</f>
        <v>3.5014005602240897E-2</v>
      </c>
      <c r="L120" s="484">
        <f>H120/$H$143*100</f>
        <v>0.15128593040847202</v>
      </c>
    </row>
    <row r="121" spans="1:24" x14ac:dyDescent="0.2">
      <c r="A121" s="512"/>
      <c r="B121" s="512"/>
      <c r="C121" s="482" t="s">
        <v>12</v>
      </c>
      <c r="D121" s="115">
        <v>10</v>
      </c>
      <c r="E121" s="115">
        <v>5</v>
      </c>
      <c r="F121" s="483">
        <v>5</v>
      </c>
      <c r="G121" s="483">
        <v>2</v>
      </c>
      <c r="H121" s="483">
        <v>4</v>
      </c>
      <c r="I121" s="483">
        <v>2</v>
      </c>
      <c r="J121" s="484">
        <f>H121/$H$141*100</f>
        <v>0.89686098654708524</v>
      </c>
      <c r="K121" s="484">
        <f>H121/$H$142*100</f>
        <v>0.14005602240896359</v>
      </c>
      <c r="L121" s="484">
        <f>H121/$H$143*100</f>
        <v>0.60514372163388808</v>
      </c>
    </row>
    <row r="122" spans="1:24" x14ac:dyDescent="0.2">
      <c r="A122" s="512"/>
      <c r="B122" s="512"/>
      <c r="C122" s="482" t="s">
        <v>16</v>
      </c>
      <c r="D122" s="115">
        <v>34</v>
      </c>
      <c r="E122" s="115">
        <v>17</v>
      </c>
      <c r="F122" s="483">
        <v>26</v>
      </c>
      <c r="G122" s="483">
        <v>13</v>
      </c>
      <c r="H122" s="483">
        <v>21</v>
      </c>
      <c r="I122" s="483">
        <v>11</v>
      </c>
      <c r="J122" s="484">
        <f>H122/$H$141*100</f>
        <v>4.7085201793721971</v>
      </c>
      <c r="K122" s="484">
        <f>H122/$H$142*100</f>
        <v>0.73529411764705876</v>
      </c>
      <c r="L122" s="484">
        <f>H122/$H$143*100</f>
        <v>3.1770045385779122</v>
      </c>
    </row>
    <row r="123" spans="1:24" x14ac:dyDescent="0.2">
      <c r="A123" s="513"/>
      <c r="B123" s="513"/>
      <c r="C123" s="482" t="s">
        <v>143</v>
      </c>
      <c r="D123" s="115">
        <v>2</v>
      </c>
      <c r="E123" s="115">
        <v>0</v>
      </c>
      <c r="F123" s="483">
        <v>0</v>
      </c>
      <c r="G123" s="483">
        <v>0</v>
      </c>
      <c r="H123" s="483">
        <v>0</v>
      </c>
      <c r="I123" s="483">
        <v>0</v>
      </c>
      <c r="J123" s="484">
        <f>H123/$H$141*100</f>
        <v>0</v>
      </c>
      <c r="K123" s="484">
        <f>H123/$H$142*100</f>
        <v>0</v>
      </c>
      <c r="L123" s="484">
        <f>H123/$H$143*100</f>
        <v>0</v>
      </c>
    </row>
    <row r="124" spans="1:24" x14ac:dyDescent="0.25">
      <c r="A124" s="485" t="s">
        <v>671</v>
      </c>
      <c r="B124" s="486"/>
      <c r="C124" s="487"/>
      <c r="D124" s="520">
        <f>SUM(D118:D123)</f>
        <v>51</v>
      </c>
      <c r="E124" s="520">
        <f t="shared" ref="E124:I124" si="28">SUM(E118:E123)</f>
        <v>26</v>
      </c>
      <c r="F124" s="520">
        <f t="shared" si="28"/>
        <v>33</v>
      </c>
      <c r="G124" s="520">
        <f t="shared" si="28"/>
        <v>16</v>
      </c>
      <c r="H124" s="520">
        <f t="shared" si="28"/>
        <v>27</v>
      </c>
      <c r="I124" s="520">
        <f t="shared" si="28"/>
        <v>14</v>
      </c>
      <c r="J124" s="489">
        <f>H124/$H$141*100</f>
        <v>6.0538116591928253</v>
      </c>
      <c r="K124" s="489">
        <f>H124/$H$142*100</f>
        <v>0.94537815126050417</v>
      </c>
      <c r="L124" s="489">
        <f>H124/$H$143*100</f>
        <v>4.0847201210287443</v>
      </c>
    </row>
    <row r="125" spans="1:24" x14ac:dyDescent="0.2">
      <c r="A125" s="511" t="s">
        <v>33</v>
      </c>
      <c r="B125" s="511" t="s">
        <v>18</v>
      </c>
      <c r="C125" s="482" t="s">
        <v>8</v>
      </c>
      <c r="D125" s="115">
        <v>2</v>
      </c>
      <c r="E125" s="115">
        <v>1</v>
      </c>
      <c r="F125" s="483">
        <v>2</v>
      </c>
      <c r="G125" s="483">
        <v>1</v>
      </c>
      <c r="H125" s="483">
        <v>1</v>
      </c>
      <c r="I125" s="483">
        <v>0</v>
      </c>
      <c r="J125" s="484">
        <f>H125/$H$141*100</f>
        <v>0.22421524663677131</v>
      </c>
      <c r="K125" s="484">
        <f>H125/$H$142*100</f>
        <v>3.5014005602240897E-2</v>
      </c>
      <c r="L125" s="484">
        <f>H125/$H$143*100</f>
        <v>0.15128593040847202</v>
      </c>
    </row>
    <row r="126" spans="1:24" x14ac:dyDescent="0.2">
      <c r="A126" s="512"/>
      <c r="B126" s="512"/>
      <c r="C126" s="482" t="s">
        <v>672</v>
      </c>
      <c r="D126" s="115">
        <v>1</v>
      </c>
      <c r="E126" s="115">
        <v>1</v>
      </c>
      <c r="F126" s="483">
        <v>0</v>
      </c>
      <c r="G126" s="483">
        <v>0</v>
      </c>
      <c r="H126" s="483">
        <v>0</v>
      </c>
      <c r="I126" s="483">
        <v>0</v>
      </c>
      <c r="J126" s="484">
        <f>H126/$H$141*100</f>
        <v>0</v>
      </c>
      <c r="K126" s="484">
        <f>H126/$H$142*100</f>
        <v>0</v>
      </c>
      <c r="L126" s="484">
        <f>H126/$H$143*100</f>
        <v>0</v>
      </c>
    </row>
    <row r="127" spans="1:24" x14ac:dyDescent="0.2">
      <c r="A127" s="513"/>
      <c r="B127" s="513"/>
      <c r="C127" s="482" t="s">
        <v>16</v>
      </c>
      <c r="D127" s="115">
        <v>2</v>
      </c>
      <c r="E127" s="115">
        <v>2</v>
      </c>
      <c r="F127" s="483">
        <v>2</v>
      </c>
      <c r="G127" s="483">
        <v>2</v>
      </c>
      <c r="H127" s="483">
        <v>1</v>
      </c>
      <c r="I127" s="483">
        <v>1</v>
      </c>
      <c r="J127" s="484">
        <f>H127/$H$141*100</f>
        <v>0.22421524663677131</v>
      </c>
      <c r="K127" s="484">
        <f>H127/$H$142*100</f>
        <v>3.5014005602240897E-2</v>
      </c>
      <c r="L127" s="484">
        <f>H127/$H$143*100</f>
        <v>0.15128593040847202</v>
      </c>
    </row>
    <row r="128" spans="1:24" x14ac:dyDescent="0.25">
      <c r="A128" s="490" t="s">
        <v>673</v>
      </c>
      <c r="B128" s="490"/>
      <c r="C128" s="490"/>
      <c r="D128" s="491">
        <f>SUM(D125:D127)</f>
        <v>5</v>
      </c>
      <c r="E128" s="491">
        <f t="shared" ref="E128:I128" si="29">SUM(E125:E127)</f>
        <v>4</v>
      </c>
      <c r="F128" s="491">
        <f t="shared" si="29"/>
        <v>4</v>
      </c>
      <c r="G128" s="491">
        <f t="shared" si="29"/>
        <v>3</v>
      </c>
      <c r="H128" s="491">
        <f t="shared" si="29"/>
        <v>2</v>
      </c>
      <c r="I128" s="491">
        <f t="shared" si="29"/>
        <v>1</v>
      </c>
      <c r="J128" s="492">
        <f>H128/$H$141*100</f>
        <v>0.44843049327354262</v>
      </c>
      <c r="K128" s="492">
        <f>H128/$H$142*100</f>
        <v>7.0028011204481794E-2</v>
      </c>
      <c r="L128" s="492">
        <f>H128/$H$143*100</f>
        <v>0.30257186081694404</v>
      </c>
    </row>
    <row r="129" spans="1:12" x14ac:dyDescent="0.25">
      <c r="A129" s="519" t="s">
        <v>674</v>
      </c>
      <c r="B129" s="519"/>
      <c r="C129" s="519"/>
      <c r="D129" s="499">
        <f t="shared" ref="D129:I129" si="30">D124+D128</f>
        <v>56</v>
      </c>
      <c r="E129" s="499">
        <f t="shared" si="30"/>
        <v>30</v>
      </c>
      <c r="F129" s="499">
        <f t="shared" si="30"/>
        <v>37</v>
      </c>
      <c r="G129" s="499">
        <f t="shared" si="30"/>
        <v>19</v>
      </c>
      <c r="H129" s="499">
        <f t="shared" si="30"/>
        <v>29</v>
      </c>
      <c r="I129" s="499">
        <f t="shared" si="30"/>
        <v>15</v>
      </c>
      <c r="J129" s="500">
        <f>H129/$H$141*100</f>
        <v>6.5022421524663674</v>
      </c>
      <c r="K129" s="500">
        <f>H129/$H$142*100</f>
        <v>1.0154061624649859</v>
      </c>
      <c r="L129" s="500">
        <f>H129/$H$143*100</f>
        <v>4.3872919818456886</v>
      </c>
    </row>
    <row r="130" spans="1:12" x14ac:dyDescent="0.25">
      <c r="A130" s="502" t="s">
        <v>675</v>
      </c>
      <c r="B130" s="503"/>
      <c r="C130" s="504"/>
      <c r="D130" s="505">
        <v>56</v>
      </c>
      <c r="E130" s="505">
        <v>30</v>
      </c>
      <c r="F130" s="505">
        <v>37</v>
      </c>
      <c r="G130" s="505">
        <v>19</v>
      </c>
      <c r="H130" s="505">
        <v>29</v>
      </c>
      <c r="I130" s="505">
        <v>15</v>
      </c>
      <c r="J130" s="506"/>
      <c r="K130" s="506"/>
      <c r="L130" s="506"/>
    </row>
    <row r="131" spans="1:12" x14ac:dyDescent="0.25">
      <c r="A131" s="528" t="s">
        <v>676</v>
      </c>
      <c r="B131" s="528"/>
      <c r="C131" s="528"/>
      <c r="D131" s="529">
        <f>D17+D45+D68+D98+D109+D124</f>
        <v>569</v>
      </c>
      <c r="E131" s="529">
        <f>E17+E45+E68+E98+E109+E124</f>
        <v>311</v>
      </c>
      <c r="F131" s="529">
        <f>F17+F45+F68+F98+F109+F124</f>
        <v>388</v>
      </c>
      <c r="G131" s="529">
        <f>G17+G45+G68+G98+G109+G124</f>
        <v>213</v>
      </c>
      <c r="H131" s="529">
        <f>H17+H45+H68+H98+H109+H124</f>
        <v>301</v>
      </c>
      <c r="I131" s="529">
        <f>I17+I45+I68+I98+I109+I124</f>
        <v>168</v>
      </c>
      <c r="J131" s="489">
        <f>H131/$H$144*100</f>
        <v>15.767417496071243</v>
      </c>
      <c r="K131" s="489">
        <f>H131/$H$142*100</f>
        <v>10.53921568627451</v>
      </c>
      <c r="L131" s="489">
        <f>H131/$H$143*100</f>
        <v>45.537065052950076</v>
      </c>
    </row>
    <row r="132" spans="1:12" x14ac:dyDescent="0.25">
      <c r="A132" s="530" t="s">
        <v>677</v>
      </c>
      <c r="B132" s="530"/>
      <c r="C132" s="530"/>
      <c r="D132" s="531">
        <f>D30+D50+D83+D100+D113+D128</f>
        <v>101</v>
      </c>
      <c r="E132" s="531">
        <f>E30+E50+E83+E100+E113+E128</f>
        <v>46</v>
      </c>
      <c r="F132" s="531">
        <f>F30+F50+F83+F100+F113+F128</f>
        <v>63</v>
      </c>
      <c r="G132" s="531">
        <f>G30+G50+G83+G100+G113+G128</f>
        <v>30</v>
      </c>
      <c r="H132" s="531">
        <f>H30+H50+H83+H100+H113+H128</f>
        <v>49</v>
      </c>
      <c r="I132" s="531">
        <f>I30+I50+I83+I100+I113+I128</f>
        <v>22</v>
      </c>
      <c r="J132" s="492">
        <f>H132/$H$145*100</f>
        <v>5.4263565891472867</v>
      </c>
      <c r="K132" s="492">
        <f>H132/$H$142*100</f>
        <v>1.715686274509804</v>
      </c>
      <c r="L132" s="492">
        <f>H132/$H$143*100</f>
        <v>7.4130105900151291</v>
      </c>
    </row>
    <row r="133" spans="1:12" x14ac:dyDescent="0.25">
      <c r="A133" s="532" t="s">
        <v>678</v>
      </c>
      <c r="B133" s="532"/>
      <c r="C133" s="532"/>
      <c r="D133" s="533">
        <f>D34+D88+D114</f>
        <v>8</v>
      </c>
      <c r="E133" s="533">
        <f>E34+E88+E114</f>
        <v>0</v>
      </c>
      <c r="F133" s="533">
        <f>F34+F88+F114</f>
        <v>7</v>
      </c>
      <c r="G133" s="533">
        <f>G34+G88+G114</f>
        <v>0</v>
      </c>
      <c r="H133" s="533">
        <f>H34+H88+H114</f>
        <v>7</v>
      </c>
      <c r="I133" s="533">
        <f>I34+I88+I114</f>
        <v>0</v>
      </c>
      <c r="J133" s="495">
        <f>H133/$H$146*100</f>
        <v>15.909090909090908</v>
      </c>
      <c r="K133" s="495">
        <f>H133/$H$142*100</f>
        <v>0.24509803921568626</v>
      </c>
      <c r="L133" s="495">
        <f>H133/$H$143*100</f>
        <v>1.059001512859304</v>
      </c>
    </row>
    <row r="134" spans="1:12" x14ac:dyDescent="0.25">
      <c r="A134" s="534" t="s">
        <v>679</v>
      </c>
      <c r="B134" s="534"/>
      <c r="C134" s="534"/>
      <c r="D134" s="535">
        <f>D35+D51+D89+D101+D116+D129</f>
        <v>678</v>
      </c>
      <c r="E134" s="535">
        <f>E35+E51+E89+E101+E116+E129</f>
        <v>357</v>
      </c>
      <c r="F134" s="535">
        <f>F35+F51+F89+F101+F116+F129</f>
        <v>458</v>
      </c>
      <c r="G134" s="535">
        <f>G35+G51+G89+G101+G116+G129</f>
        <v>243</v>
      </c>
      <c r="H134" s="535">
        <f>H35+H51+H89+H101+H116+H129</f>
        <v>357</v>
      </c>
      <c r="I134" s="535">
        <f>I35+I51+I89+I101+I116+I129</f>
        <v>190</v>
      </c>
      <c r="J134" s="536">
        <f>H134/H142*100</f>
        <v>12.5</v>
      </c>
      <c r="K134" s="536">
        <f>H134/$H$142*100</f>
        <v>12.5</v>
      </c>
      <c r="L134" s="536">
        <f>H134/$H$143*100</f>
        <v>54.0090771558245</v>
      </c>
    </row>
    <row r="135" spans="1:12" x14ac:dyDescent="0.25">
      <c r="A135" s="502" t="s">
        <v>680</v>
      </c>
      <c r="B135" s="503"/>
      <c r="C135" s="504"/>
      <c r="D135" s="537">
        <f>D36+D52+D90+D102+D117+D130</f>
        <v>652</v>
      </c>
      <c r="E135" s="537">
        <f t="shared" ref="E135:I135" si="31">E36+E52+E90+E102+E117+E130</f>
        <v>346</v>
      </c>
      <c r="F135" s="537">
        <f t="shared" si="31"/>
        <v>444</v>
      </c>
      <c r="G135" s="537">
        <f t="shared" si="31"/>
        <v>236</v>
      </c>
      <c r="H135" s="537">
        <f t="shared" si="31"/>
        <v>357</v>
      </c>
      <c r="I135" s="537">
        <f t="shared" si="31"/>
        <v>190</v>
      </c>
      <c r="J135" s="506"/>
      <c r="K135" s="506"/>
      <c r="L135" s="506"/>
    </row>
    <row r="136" spans="1:12" x14ac:dyDescent="0.25">
      <c r="A136" s="538" t="s">
        <v>681</v>
      </c>
      <c r="B136" s="539"/>
      <c r="C136" s="539"/>
      <c r="D136" s="539"/>
      <c r="E136" s="539"/>
      <c r="F136" s="539"/>
      <c r="G136" s="540"/>
      <c r="H136" s="541">
        <v>766</v>
      </c>
      <c r="I136" s="542"/>
      <c r="J136" s="543"/>
      <c r="K136" s="543"/>
      <c r="L136" s="543"/>
    </row>
    <row r="137" spans="1:12" x14ac:dyDescent="0.25">
      <c r="A137" s="544" t="s">
        <v>682</v>
      </c>
      <c r="B137" s="545"/>
      <c r="C137" s="545"/>
      <c r="D137" s="545"/>
      <c r="E137" s="545"/>
      <c r="F137" s="545"/>
      <c r="G137" s="546"/>
      <c r="H137" s="547">
        <v>646</v>
      </c>
      <c r="I137" s="542"/>
      <c r="J137" s="543"/>
      <c r="K137" s="543"/>
      <c r="L137" s="543"/>
    </row>
    <row r="138" spans="1:12" x14ac:dyDescent="0.25">
      <c r="A138" s="544" t="s">
        <v>683</v>
      </c>
      <c r="B138" s="545"/>
      <c r="C138" s="545"/>
      <c r="D138" s="545"/>
      <c r="E138" s="545"/>
      <c r="F138" s="545"/>
      <c r="G138" s="546"/>
      <c r="H138" s="547">
        <v>283</v>
      </c>
      <c r="I138" s="542"/>
      <c r="J138" s="543"/>
      <c r="K138" s="543"/>
      <c r="L138" s="543"/>
    </row>
    <row r="139" spans="1:12" x14ac:dyDescent="0.25">
      <c r="A139" s="544" t="s">
        <v>684</v>
      </c>
      <c r="B139" s="545"/>
      <c r="C139" s="545"/>
      <c r="D139" s="545"/>
      <c r="E139" s="545"/>
      <c r="F139" s="545"/>
      <c r="G139" s="546"/>
      <c r="H139" s="547">
        <v>284</v>
      </c>
      <c r="I139" s="542"/>
      <c r="J139" s="543"/>
      <c r="K139" s="543"/>
      <c r="L139" s="543"/>
    </row>
    <row r="140" spans="1:12" x14ac:dyDescent="0.25">
      <c r="A140" s="544" t="s">
        <v>685</v>
      </c>
      <c r="B140" s="545"/>
      <c r="C140" s="545"/>
      <c r="D140" s="545"/>
      <c r="E140" s="545"/>
      <c r="F140" s="545"/>
      <c r="G140" s="546"/>
      <c r="H140" s="548">
        <v>431</v>
      </c>
      <c r="I140" s="549"/>
      <c r="J140" s="543"/>
      <c r="K140" s="543"/>
      <c r="L140" s="543"/>
    </row>
    <row r="141" spans="1:12" x14ac:dyDescent="0.25">
      <c r="A141" s="544" t="s">
        <v>686</v>
      </c>
      <c r="B141" s="545"/>
      <c r="C141" s="545"/>
      <c r="D141" s="545"/>
      <c r="E141" s="545"/>
      <c r="F141" s="545"/>
      <c r="G141" s="546"/>
      <c r="H141" s="548">
        <v>446</v>
      </c>
      <c r="I141" s="549"/>
      <c r="J141" s="543"/>
      <c r="K141" s="543"/>
      <c r="L141" s="543"/>
    </row>
    <row r="142" spans="1:12" x14ac:dyDescent="0.25">
      <c r="A142" s="550" t="s">
        <v>687</v>
      </c>
      <c r="B142" s="551"/>
      <c r="C142" s="551"/>
      <c r="D142" s="551"/>
      <c r="E142" s="551"/>
      <c r="F142" s="551"/>
      <c r="G142" s="552"/>
      <c r="H142" s="553">
        <v>2856</v>
      </c>
      <c r="I142" s="554"/>
      <c r="J142" s="543"/>
      <c r="K142" s="543"/>
      <c r="L142" s="543"/>
    </row>
    <row r="143" spans="1:12" x14ac:dyDescent="0.25">
      <c r="A143" s="555" t="s">
        <v>688</v>
      </c>
      <c r="B143" s="555"/>
      <c r="C143" s="555"/>
      <c r="D143" s="555"/>
      <c r="E143" s="555"/>
      <c r="F143" s="555"/>
      <c r="G143" s="555"/>
      <c r="H143" s="553">
        <v>661</v>
      </c>
      <c r="I143" s="554"/>
      <c r="J143" s="543"/>
      <c r="K143" s="543"/>
      <c r="L143" s="543"/>
    </row>
    <row r="144" spans="1:12" x14ac:dyDescent="0.25">
      <c r="A144" s="550" t="s">
        <v>689</v>
      </c>
      <c r="B144" s="551"/>
      <c r="C144" s="551"/>
      <c r="D144" s="551"/>
      <c r="E144" s="551"/>
      <c r="F144" s="551"/>
      <c r="G144" s="552"/>
      <c r="H144" s="553">
        <v>1909</v>
      </c>
      <c r="I144" s="556"/>
    </row>
    <row r="145" spans="1:9" x14ac:dyDescent="0.25">
      <c r="A145" s="550" t="s">
        <v>690</v>
      </c>
      <c r="B145" s="551"/>
      <c r="C145" s="551"/>
      <c r="D145" s="551"/>
      <c r="E145" s="551"/>
      <c r="F145" s="551"/>
      <c r="G145" s="552"/>
      <c r="H145" s="553">
        <v>903</v>
      </c>
      <c r="I145" s="556"/>
    </row>
    <row r="146" spans="1:9" x14ac:dyDescent="0.25">
      <c r="A146" s="550" t="s">
        <v>691</v>
      </c>
      <c r="B146" s="551"/>
      <c r="C146" s="551"/>
      <c r="D146" s="551"/>
      <c r="E146" s="551"/>
      <c r="F146" s="551"/>
      <c r="G146" s="552"/>
      <c r="H146" s="553">
        <v>44</v>
      </c>
      <c r="I146" s="556"/>
    </row>
  </sheetData>
  <mergeCells count="62">
    <mergeCell ref="A142:G142"/>
    <mergeCell ref="A143:G143"/>
    <mergeCell ref="A144:G144"/>
    <mergeCell ref="A145:G145"/>
    <mergeCell ref="A146:G146"/>
    <mergeCell ref="A136:G136"/>
    <mergeCell ref="A137:G137"/>
    <mergeCell ref="A138:G138"/>
    <mergeCell ref="A139:G139"/>
    <mergeCell ref="A140:G140"/>
    <mergeCell ref="A141:G141"/>
    <mergeCell ref="A124:C124"/>
    <mergeCell ref="A125:A127"/>
    <mergeCell ref="B125:B127"/>
    <mergeCell ref="A128:C128"/>
    <mergeCell ref="A130:C130"/>
    <mergeCell ref="A135:C135"/>
    <mergeCell ref="A110:A112"/>
    <mergeCell ref="B110:B112"/>
    <mergeCell ref="A113:C113"/>
    <mergeCell ref="A115:C115"/>
    <mergeCell ref="A117:C117"/>
    <mergeCell ref="A118:A123"/>
    <mergeCell ref="B118:B123"/>
    <mergeCell ref="A98:C98"/>
    <mergeCell ref="A100:C100"/>
    <mergeCell ref="A102:C102"/>
    <mergeCell ref="A103:A108"/>
    <mergeCell ref="B103:B108"/>
    <mergeCell ref="A109:C109"/>
    <mergeCell ref="A83:C83"/>
    <mergeCell ref="A84:A87"/>
    <mergeCell ref="B84:B87"/>
    <mergeCell ref="A88:C88"/>
    <mergeCell ref="A90:C90"/>
    <mergeCell ref="A91:A97"/>
    <mergeCell ref="B91:B97"/>
    <mergeCell ref="A51:C51"/>
    <mergeCell ref="A52:C52"/>
    <mergeCell ref="A53:A67"/>
    <mergeCell ref="B53:B67"/>
    <mergeCell ref="A68:C68"/>
    <mergeCell ref="A69:A82"/>
    <mergeCell ref="B69:B82"/>
    <mergeCell ref="A37:A44"/>
    <mergeCell ref="B37:B44"/>
    <mergeCell ref="A45:C45"/>
    <mergeCell ref="A46:A49"/>
    <mergeCell ref="B46:B49"/>
    <mergeCell ref="A50:C50"/>
    <mergeCell ref="A30:C30"/>
    <mergeCell ref="A31:A33"/>
    <mergeCell ref="B31:B33"/>
    <mergeCell ref="A34:C34"/>
    <mergeCell ref="A35:C35"/>
    <mergeCell ref="A36:C36"/>
    <mergeCell ref="A1:L1"/>
    <mergeCell ref="A4:A16"/>
    <mergeCell ref="B4:B16"/>
    <mergeCell ref="A17:C17"/>
    <mergeCell ref="A18:A29"/>
    <mergeCell ref="B18:B2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U11" sqref="U11"/>
    </sheetView>
  </sheetViews>
  <sheetFormatPr defaultRowHeight="15" x14ac:dyDescent="0.25"/>
  <cols>
    <col min="1" max="1" width="3.5703125" style="557" customWidth="1"/>
    <col min="2" max="2" width="3.28515625" style="557" customWidth="1"/>
    <col min="3" max="3" width="12.5703125" style="557" customWidth="1"/>
    <col min="4" max="4" width="18.140625" style="557" customWidth="1"/>
    <col min="5" max="5" width="4.140625" style="557" customWidth="1"/>
    <col min="6" max="6" width="4.85546875" style="557" customWidth="1"/>
    <col min="7" max="7" width="4" style="557" customWidth="1"/>
    <col min="8" max="8" width="4.5703125" style="557" customWidth="1"/>
    <col min="9" max="9" width="2.85546875" style="557" customWidth="1"/>
    <col min="10" max="10" width="4.42578125" style="557" customWidth="1"/>
    <col min="11" max="11" width="3.140625" style="557" customWidth="1"/>
    <col min="12" max="12" width="4.5703125" style="557" customWidth="1"/>
    <col min="13" max="13" width="4" style="557" customWidth="1"/>
    <col min="14" max="15" width="4.140625" style="557" customWidth="1"/>
    <col min="16" max="16" width="5" style="557" customWidth="1"/>
    <col min="17" max="16384" width="9.140625" style="557"/>
  </cols>
  <sheetData>
    <row r="1" spans="1:16" ht="30.75" customHeight="1" x14ac:dyDescent="0.25">
      <c r="A1" s="392" t="s">
        <v>692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3" spans="1:16" ht="15.75" customHeight="1" x14ac:dyDescent="0.25">
      <c r="A3" s="558" t="s">
        <v>35</v>
      </c>
      <c r="B3" s="558" t="s">
        <v>0</v>
      </c>
      <c r="C3" s="559" t="s">
        <v>693</v>
      </c>
      <c r="D3" s="559" t="s">
        <v>694</v>
      </c>
      <c r="E3" s="560" t="s">
        <v>695</v>
      </c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</row>
    <row r="4" spans="1:16" ht="140.25" x14ac:dyDescent="0.25">
      <c r="A4" s="561"/>
      <c r="B4" s="561"/>
      <c r="C4" s="562"/>
      <c r="D4" s="562"/>
      <c r="E4" s="563" t="s">
        <v>696</v>
      </c>
      <c r="F4" s="563" t="s">
        <v>697</v>
      </c>
      <c r="G4" s="563" t="s">
        <v>168</v>
      </c>
      <c r="H4" s="563" t="s">
        <v>698</v>
      </c>
      <c r="I4" s="563" t="s">
        <v>699</v>
      </c>
      <c r="J4" s="563" t="s">
        <v>700</v>
      </c>
      <c r="K4" s="563" t="s">
        <v>168</v>
      </c>
      <c r="L4" s="563" t="s">
        <v>701</v>
      </c>
      <c r="M4" s="563" t="s">
        <v>122</v>
      </c>
      <c r="N4" s="563" t="s">
        <v>702</v>
      </c>
      <c r="O4" s="563" t="s">
        <v>168</v>
      </c>
      <c r="P4" s="563" t="s">
        <v>703</v>
      </c>
    </row>
    <row r="5" spans="1:16" x14ac:dyDescent="0.25">
      <c r="A5" s="564" t="s">
        <v>28</v>
      </c>
      <c r="B5" s="511" t="s">
        <v>4</v>
      </c>
      <c r="C5" s="565" t="s">
        <v>704</v>
      </c>
      <c r="D5" s="566" t="s">
        <v>17</v>
      </c>
      <c r="E5" s="221">
        <v>17</v>
      </c>
      <c r="F5" s="223">
        <f>E5/$E$42*100</f>
        <v>0.30663780663780665</v>
      </c>
      <c r="G5" s="221">
        <v>8</v>
      </c>
      <c r="H5" s="223">
        <f>G5/$G$42*100</f>
        <v>0.21534320323014802</v>
      </c>
      <c r="I5" s="221">
        <v>0</v>
      </c>
      <c r="J5" s="223">
        <f>I5/$I$42*100</f>
        <v>0</v>
      </c>
      <c r="K5" s="221">
        <v>0</v>
      </c>
      <c r="L5" s="223">
        <f>K5/$K$42*100</f>
        <v>0</v>
      </c>
      <c r="M5" s="224">
        <f>E5+I5</f>
        <v>17</v>
      </c>
      <c r="N5" s="223">
        <f>M5/$M$42*100</f>
        <v>0.24875621890547264</v>
      </c>
      <c r="O5" s="224">
        <f>G5+K5</f>
        <v>8</v>
      </c>
      <c r="P5" s="223">
        <f>O5/$O$42*100</f>
        <v>0.17532325224632916</v>
      </c>
    </row>
    <row r="6" spans="1:16" ht="26.25" x14ac:dyDescent="0.25">
      <c r="A6" s="567"/>
      <c r="B6" s="512"/>
      <c r="C6" s="568"/>
      <c r="D6" s="566" t="s">
        <v>139</v>
      </c>
      <c r="E6" s="221">
        <v>1</v>
      </c>
      <c r="F6" s="223">
        <f t="shared" ref="F6:F41" si="0">E6/$E$42*100</f>
        <v>1.8037518037518036E-2</v>
      </c>
      <c r="G6" s="221">
        <v>0</v>
      </c>
      <c r="H6" s="223">
        <f t="shared" ref="H6:H41" si="1">G6/$G$42*100</f>
        <v>0</v>
      </c>
      <c r="I6" s="221">
        <v>0</v>
      </c>
      <c r="J6" s="223">
        <f t="shared" ref="J6:J41" si="2">I6/$I$42*100</f>
        <v>0</v>
      </c>
      <c r="K6" s="221">
        <v>0</v>
      </c>
      <c r="L6" s="223">
        <f t="shared" ref="L6:L41" si="3">K6/$K$42*100</f>
        <v>0</v>
      </c>
      <c r="M6" s="224">
        <f t="shared" ref="M6:M27" si="4">E6+I6</f>
        <v>1</v>
      </c>
      <c r="N6" s="223">
        <f t="shared" ref="N6:N41" si="5">M6/$M$42*100</f>
        <v>1.4632718759145449E-2</v>
      </c>
      <c r="O6" s="224">
        <f t="shared" ref="O6:O27" si="6">G6+K6</f>
        <v>0</v>
      </c>
      <c r="P6" s="223">
        <f t="shared" ref="P6:P41" si="7">O6/$O$42*100</f>
        <v>0</v>
      </c>
    </row>
    <row r="7" spans="1:16" x14ac:dyDescent="0.25">
      <c r="A7" s="567"/>
      <c r="B7" s="512"/>
      <c r="C7" s="568"/>
      <c r="D7" s="566" t="s">
        <v>140</v>
      </c>
      <c r="E7" s="221">
        <v>1</v>
      </c>
      <c r="F7" s="223">
        <f t="shared" si="0"/>
        <v>1.8037518037518036E-2</v>
      </c>
      <c r="G7" s="221">
        <v>0</v>
      </c>
      <c r="H7" s="223">
        <f t="shared" si="1"/>
        <v>0</v>
      </c>
      <c r="I7" s="221">
        <v>0</v>
      </c>
      <c r="J7" s="223">
        <f t="shared" si="2"/>
        <v>0</v>
      </c>
      <c r="K7" s="221">
        <v>0</v>
      </c>
      <c r="L7" s="223">
        <f t="shared" si="3"/>
        <v>0</v>
      </c>
      <c r="M7" s="224">
        <f t="shared" si="4"/>
        <v>1</v>
      </c>
      <c r="N7" s="223">
        <f t="shared" si="5"/>
        <v>1.4632718759145449E-2</v>
      </c>
      <c r="O7" s="224">
        <f t="shared" si="6"/>
        <v>0</v>
      </c>
      <c r="P7" s="223">
        <f t="shared" si="7"/>
        <v>0</v>
      </c>
    </row>
    <row r="8" spans="1:16" x14ac:dyDescent="0.25">
      <c r="A8" s="567"/>
      <c r="B8" s="512"/>
      <c r="C8" s="568"/>
      <c r="D8" s="566" t="s">
        <v>10</v>
      </c>
      <c r="E8" s="221">
        <v>2</v>
      </c>
      <c r="F8" s="223">
        <f t="shared" si="0"/>
        <v>3.6075036075036072E-2</v>
      </c>
      <c r="G8" s="221">
        <v>2</v>
      </c>
      <c r="H8" s="223">
        <f t="shared" si="1"/>
        <v>5.3835800807537006E-2</v>
      </c>
      <c r="I8" s="221">
        <v>0</v>
      </c>
      <c r="J8" s="223">
        <f t="shared" si="2"/>
        <v>0</v>
      </c>
      <c r="K8" s="221">
        <v>0</v>
      </c>
      <c r="L8" s="223">
        <f t="shared" si="3"/>
        <v>0</v>
      </c>
      <c r="M8" s="224">
        <f t="shared" si="4"/>
        <v>2</v>
      </c>
      <c r="N8" s="223">
        <f t="shared" si="5"/>
        <v>2.9265437518290898E-2</v>
      </c>
      <c r="O8" s="224">
        <f t="shared" si="6"/>
        <v>2</v>
      </c>
      <c r="P8" s="223">
        <f t="shared" si="7"/>
        <v>4.3830813061582291E-2</v>
      </c>
    </row>
    <row r="9" spans="1:16" x14ac:dyDescent="0.25">
      <c r="A9" s="567"/>
      <c r="B9" s="512"/>
      <c r="C9" s="568"/>
      <c r="D9" s="566" t="s">
        <v>19</v>
      </c>
      <c r="E9" s="221">
        <v>3</v>
      </c>
      <c r="F9" s="223">
        <f t="shared" si="0"/>
        <v>5.4112554112554112E-2</v>
      </c>
      <c r="G9" s="221">
        <v>1</v>
      </c>
      <c r="H9" s="223">
        <f t="shared" si="1"/>
        <v>2.6917900403768503E-2</v>
      </c>
      <c r="I9" s="221">
        <v>0</v>
      </c>
      <c r="J9" s="223">
        <f t="shared" si="2"/>
        <v>0</v>
      </c>
      <c r="K9" s="221">
        <v>0</v>
      </c>
      <c r="L9" s="223">
        <f t="shared" si="3"/>
        <v>0</v>
      </c>
      <c r="M9" s="224">
        <f t="shared" si="4"/>
        <v>3</v>
      </c>
      <c r="N9" s="223">
        <f t="shared" si="5"/>
        <v>4.3898156277436345E-2</v>
      </c>
      <c r="O9" s="224">
        <f t="shared" si="6"/>
        <v>1</v>
      </c>
      <c r="P9" s="223">
        <f t="shared" si="7"/>
        <v>2.1915406530791146E-2</v>
      </c>
    </row>
    <row r="10" spans="1:16" x14ac:dyDescent="0.25">
      <c r="A10" s="567"/>
      <c r="B10" s="512"/>
      <c r="C10" s="568"/>
      <c r="D10" s="566" t="s">
        <v>12</v>
      </c>
      <c r="E10" s="221">
        <v>10</v>
      </c>
      <c r="F10" s="223">
        <f t="shared" si="0"/>
        <v>0.18037518037518038</v>
      </c>
      <c r="G10" s="221">
        <v>5</v>
      </c>
      <c r="H10" s="223">
        <f t="shared" si="1"/>
        <v>0.13458950201884254</v>
      </c>
      <c r="I10" s="221">
        <v>0</v>
      </c>
      <c r="J10" s="223">
        <f t="shared" si="2"/>
        <v>0</v>
      </c>
      <c r="K10" s="221">
        <v>0</v>
      </c>
      <c r="L10" s="223">
        <f t="shared" si="3"/>
        <v>0</v>
      </c>
      <c r="M10" s="224">
        <f t="shared" si="4"/>
        <v>10</v>
      </c>
      <c r="N10" s="223">
        <f t="shared" si="5"/>
        <v>0.14632718759145449</v>
      </c>
      <c r="O10" s="224">
        <f t="shared" si="6"/>
        <v>5</v>
      </c>
      <c r="P10" s="223">
        <f t="shared" si="7"/>
        <v>0.10957703265395574</v>
      </c>
    </row>
    <row r="11" spans="1:16" ht="15" customHeight="1" x14ac:dyDescent="0.25">
      <c r="A11" s="567"/>
      <c r="B11" s="513"/>
      <c r="C11" s="569"/>
      <c r="D11" s="566" t="s">
        <v>16</v>
      </c>
      <c r="E11" s="221">
        <v>17</v>
      </c>
      <c r="F11" s="223">
        <f t="shared" si="0"/>
        <v>0.30663780663780665</v>
      </c>
      <c r="G11" s="221">
        <v>12</v>
      </c>
      <c r="H11" s="223">
        <f t="shared" si="1"/>
        <v>0.3230148048452221</v>
      </c>
      <c r="I11" s="221">
        <v>0</v>
      </c>
      <c r="J11" s="223">
        <f t="shared" si="2"/>
        <v>0</v>
      </c>
      <c r="K11" s="221">
        <v>0</v>
      </c>
      <c r="L11" s="223">
        <f t="shared" si="3"/>
        <v>0</v>
      </c>
      <c r="M11" s="224">
        <f t="shared" si="4"/>
        <v>17</v>
      </c>
      <c r="N11" s="223">
        <f t="shared" si="5"/>
        <v>0.24875621890547264</v>
      </c>
      <c r="O11" s="224">
        <f t="shared" si="6"/>
        <v>12</v>
      </c>
      <c r="P11" s="223">
        <f t="shared" si="7"/>
        <v>0.26298487836949375</v>
      </c>
    </row>
    <row r="12" spans="1:16" x14ac:dyDescent="0.25">
      <c r="A12" s="567"/>
      <c r="B12" s="511" t="s">
        <v>18</v>
      </c>
      <c r="C12" s="565" t="s">
        <v>237</v>
      </c>
      <c r="D12" s="566" t="s">
        <v>17</v>
      </c>
      <c r="E12" s="221">
        <v>4</v>
      </c>
      <c r="F12" s="223">
        <f t="shared" si="0"/>
        <v>7.2150072150072145E-2</v>
      </c>
      <c r="G12" s="221">
        <v>3</v>
      </c>
      <c r="H12" s="223">
        <f t="shared" si="1"/>
        <v>8.0753701211305526E-2</v>
      </c>
      <c r="I12" s="221">
        <v>0</v>
      </c>
      <c r="J12" s="223">
        <f t="shared" si="2"/>
        <v>0</v>
      </c>
      <c r="K12" s="221">
        <v>0</v>
      </c>
      <c r="L12" s="223">
        <f t="shared" si="3"/>
        <v>0</v>
      </c>
      <c r="M12" s="224">
        <f t="shared" si="4"/>
        <v>4</v>
      </c>
      <c r="N12" s="223">
        <f t="shared" si="5"/>
        <v>5.8530875036581796E-2</v>
      </c>
      <c r="O12" s="224">
        <f t="shared" si="6"/>
        <v>3</v>
      </c>
      <c r="P12" s="223">
        <f t="shared" si="7"/>
        <v>6.5746219592373437E-2</v>
      </c>
    </row>
    <row r="13" spans="1:16" ht="26.25" x14ac:dyDescent="0.25">
      <c r="A13" s="567"/>
      <c r="B13" s="512"/>
      <c r="C13" s="568"/>
      <c r="D13" s="566" t="s">
        <v>139</v>
      </c>
      <c r="E13" s="221">
        <v>1</v>
      </c>
      <c r="F13" s="223">
        <f t="shared" si="0"/>
        <v>1.8037518037518036E-2</v>
      </c>
      <c r="G13" s="221">
        <v>0</v>
      </c>
      <c r="H13" s="223">
        <f t="shared" si="1"/>
        <v>0</v>
      </c>
      <c r="I13" s="221">
        <v>0</v>
      </c>
      <c r="J13" s="223">
        <f t="shared" si="2"/>
        <v>0</v>
      </c>
      <c r="K13" s="221">
        <v>0</v>
      </c>
      <c r="L13" s="223">
        <f t="shared" si="3"/>
        <v>0</v>
      </c>
      <c r="M13" s="224">
        <f t="shared" si="4"/>
        <v>1</v>
      </c>
      <c r="N13" s="223">
        <f t="shared" si="5"/>
        <v>1.4632718759145449E-2</v>
      </c>
      <c r="O13" s="224">
        <f t="shared" si="6"/>
        <v>0</v>
      </c>
      <c r="P13" s="223">
        <f t="shared" si="7"/>
        <v>0</v>
      </c>
    </row>
    <row r="14" spans="1:16" ht="26.25" x14ac:dyDescent="0.25">
      <c r="A14" s="567"/>
      <c r="B14" s="512"/>
      <c r="C14" s="568"/>
      <c r="D14" s="566" t="s">
        <v>150</v>
      </c>
      <c r="E14" s="221">
        <v>1</v>
      </c>
      <c r="F14" s="223">
        <f t="shared" si="0"/>
        <v>1.8037518037518036E-2</v>
      </c>
      <c r="G14" s="221">
        <v>0</v>
      </c>
      <c r="H14" s="223">
        <f t="shared" si="1"/>
        <v>0</v>
      </c>
      <c r="I14" s="221">
        <v>0</v>
      </c>
      <c r="J14" s="223">
        <f t="shared" si="2"/>
        <v>0</v>
      </c>
      <c r="K14" s="221">
        <v>0</v>
      </c>
      <c r="L14" s="223">
        <f t="shared" si="3"/>
        <v>0</v>
      </c>
      <c r="M14" s="224">
        <f t="shared" si="4"/>
        <v>1</v>
      </c>
      <c r="N14" s="223">
        <f t="shared" si="5"/>
        <v>1.4632718759145449E-2</v>
      </c>
      <c r="O14" s="224">
        <f t="shared" si="6"/>
        <v>0</v>
      </c>
      <c r="P14" s="223">
        <f t="shared" si="7"/>
        <v>0</v>
      </c>
    </row>
    <row r="15" spans="1:16" x14ac:dyDescent="0.25">
      <c r="A15" s="567"/>
      <c r="B15" s="512"/>
      <c r="C15" s="568"/>
      <c r="D15" s="566" t="s">
        <v>15</v>
      </c>
      <c r="E15" s="221">
        <v>3</v>
      </c>
      <c r="F15" s="223">
        <f t="shared" si="0"/>
        <v>5.4112554112554112E-2</v>
      </c>
      <c r="G15" s="221">
        <v>0</v>
      </c>
      <c r="H15" s="223">
        <f t="shared" si="1"/>
        <v>0</v>
      </c>
      <c r="I15" s="221">
        <v>0</v>
      </c>
      <c r="J15" s="223">
        <f t="shared" si="2"/>
        <v>0</v>
      </c>
      <c r="K15" s="221">
        <v>0</v>
      </c>
      <c r="L15" s="223">
        <f t="shared" si="3"/>
        <v>0</v>
      </c>
      <c r="M15" s="224">
        <f t="shared" si="4"/>
        <v>3</v>
      </c>
      <c r="N15" s="223">
        <f t="shared" si="5"/>
        <v>4.3898156277436345E-2</v>
      </c>
      <c r="O15" s="224">
        <f t="shared" si="6"/>
        <v>0</v>
      </c>
      <c r="P15" s="223">
        <f t="shared" si="7"/>
        <v>0</v>
      </c>
    </row>
    <row r="16" spans="1:16" x14ac:dyDescent="0.25">
      <c r="A16" s="567"/>
      <c r="B16" s="512"/>
      <c r="C16" s="568"/>
      <c r="D16" s="566" t="s">
        <v>16</v>
      </c>
      <c r="E16" s="221">
        <v>3</v>
      </c>
      <c r="F16" s="223">
        <f t="shared" si="0"/>
        <v>5.4112554112554112E-2</v>
      </c>
      <c r="G16" s="221">
        <v>2</v>
      </c>
      <c r="H16" s="223">
        <f t="shared" si="1"/>
        <v>5.3835800807537006E-2</v>
      </c>
      <c r="I16" s="221">
        <v>0</v>
      </c>
      <c r="J16" s="223">
        <f t="shared" si="2"/>
        <v>0</v>
      </c>
      <c r="K16" s="221">
        <v>0</v>
      </c>
      <c r="L16" s="223">
        <f t="shared" si="3"/>
        <v>0</v>
      </c>
      <c r="M16" s="224">
        <f t="shared" si="4"/>
        <v>3</v>
      </c>
      <c r="N16" s="223">
        <f t="shared" si="5"/>
        <v>4.3898156277436345E-2</v>
      </c>
      <c r="O16" s="224">
        <f t="shared" si="6"/>
        <v>2</v>
      </c>
      <c r="P16" s="223">
        <f t="shared" si="7"/>
        <v>4.3830813061582291E-2</v>
      </c>
    </row>
    <row r="17" spans="1:16" x14ac:dyDescent="0.25">
      <c r="A17" s="567"/>
      <c r="B17" s="511" t="s">
        <v>18</v>
      </c>
      <c r="C17" s="565" t="s">
        <v>82</v>
      </c>
      <c r="D17" s="566" t="s">
        <v>17</v>
      </c>
      <c r="E17" s="221">
        <v>1</v>
      </c>
      <c r="F17" s="223">
        <f t="shared" si="0"/>
        <v>1.8037518037518036E-2</v>
      </c>
      <c r="G17" s="221">
        <v>1</v>
      </c>
      <c r="H17" s="223">
        <f t="shared" si="1"/>
        <v>2.6917900403768503E-2</v>
      </c>
      <c r="I17" s="221">
        <v>0</v>
      </c>
      <c r="J17" s="223">
        <f t="shared" si="2"/>
        <v>0</v>
      </c>
      <c r="K17" s="221">
        <v>0</v>
      </c>
      <c r="L17" s="223">
        <f t="shared" si="3"/>
        <v>0</v>
      </c>
      <c r="M17" s="224">
        <f t="shared" si="4"/>
        <v>1</v>
      </c>
      <c r="N17" s="223">
        <f t="shared" si="5"/>
        <v>1.4632718759145449E-2</v>
      </c>
      <c r="O17" s="224">
        <f t="shared" si="6"/>
        <v>1</v>
      </c>
      <c r="P17" s="223">
        <f t="shared" si="7"/>
        <v>2.1915406530791146E-2</v>
      </c>
    </row>
    <row r="18" spans="1:16" x14ac:dyDescent="0.25">
      <c r="A18" s="567"/>
      <c r="B18" s="512"/>
      <c r="C18" s="568"/>
      <c r="D18" s="566" t="s">
        <v>138</v>
      </c>
      <c r="E18" s="221">
        <v>1</v>
      </c>
      <c r="F18" s="223">
        <f t="shared" si="0"/>
        <v>1.8037518037518036E-2</v>
      </c>
      <c r="G18" s="221">
        <v>0</v>
      </c>
      <c r="H18" s="223">
        <f t="shared" si="1"/>
        <v>0</v>
      </c>
      <c r="I18" s="221">
        <v>0</v>
      </c>
      <c r="J18" s="223">
        <f t="shared" si="2"/>
        <v>0</v>
      </c>
      <c r="K18" s="221">
        <v>0</v>
      </c>
      <c r="L18" s="223">
        <f t="shared" si="3"/>
        <v>0</v>
      </c>
      <c r="M18" s="224">
        <f t="shared" si="4"/>
        <v>1</v>
      </c>
      <c r="N18" s="223">
        <f t="shared" si="5"/>
        <v>1.4632718759145449E-2</v>
      </c>
      <c r="O18" s="224">
        <f t="shared" si="6"/>
        <v>0</v>
      </c>
      <c r="P18" s="223">
        <f t="shared" si="7"/>
        <v>0</v>
      </c>
    </row>
    <row r="19" spans="1:16" ht="26.25" x14ac:dyDescent="0.25">
      <c r="A19" s="567"/>
      <c r="B19" s="512"/>
      <c r="C19" s="568"/>
      <c r="D19" s="566" t="s">
        <v>139</v>
      </c>
      <c r="E19" s="221">
        <v>2</v>
      </c>
      <c r="F19" s="223">
        <f t="shared" si="0"/>
        <v>3.6075036075036072E-2</v>
      </c>
      <c r="G19" s="221">
        <v>1</v>
      </c>
      <c r="H19" s="223">
        <f t="shared" si="1"/>
        <v>2.6917900403768503E-2</v>
      </c>
      <c r="I19" s="221">
        <v>0</v>
      </c>
      <c r="J19" s="223">
        <f t="shared" si="2"/>
        <v>0</v>
      </c>
      <c r="K19" s="221">
        <v>0</v>
      </c>
      <c r="L19" s="223">
        <f t="shared" si="3"/>
        <v>0</v>
      </c>
      <c r="M19" s="224">
        <f t="shared" si="4"/>
        <v>2</v>
      </c>
      <c r="N19" s="223">
        <f t="shared" si="5"/>
        <v>2.9265437518290898E-2</v>
      </c>
      <c r="O19" s="224">
        <f t="shared" si="6"/>
        <v>1</v>
      </c>
      <c r="P19" s="223">
        <f t="shared" si="7"/>
        <v>2.1915406530791146E-2</v>
      </c>
    </row>
    <row r="20" spans="1:16" ht="26.25" x14ac:dyDescent="0.25">
      <c r="A20" s="567"/>
      <c r="B20" s="512"/>
      <c r="C20" s="568"/>
      <c r="D20" s="566" t="s">
        <v>164</v>
      </c>
      <c r="E20" s="221">
        <v>1</v>
      </c>
      <c r="F20" s="223">
        <f t="shared" si="0"/>
        <v>1.8037518037518036E-2</v>
      </c>
      <c r="G20" s="221">
        <v>0</v>
      </c>
      <c r="H20" s="223">
        <f t="shared" si="1"/>
        <v>0</v>
      </c>
      <c r="I20" s="221">
        <v>0</v>
      </c>
      <c r="J20" s="223">
        <f t="shared" si="2"/>
        <v>0</v>
      </c>
      <c r="K20" s="221">
        <v>0</v>
      </c>
      <c r="L20" s="223">
        <f t="shared" si="3"/>
        <v>0</v>
      </c>
      <c r="M20" s="224">
        <f t="shared" si="4"/>
        <v>1</v>
      </c>
      <c r="N20" s="223">
        <f t="shared" si="5"/>
        <v>1.4632718759145449E-2</v>
      </c>
      <c r="O20" s="224">
        <f t="shared" si="6"/>
        <v>0</v>
      </c>
      <c r="P20" s="223">
        <f t="shared" si="7"/>
        <v>0</v>
      </c>
    </row>
    <row r="21" spans="1:16" x14ac:dyDescent="0.25">
      <c r="A21" s="567"/>
      <c r="B21" s="512"/>
      <c r="C21" s="568"/>
      <c r="D21" s="566" t="s">
        <v>598</v>
      </c>
      <c r="E21" s="221">
        <v>1</v>
      </c>
      <c r="F21" s="223">
        <f t="shared" si="0"/>
        <v>1.8037518037518036E-2</v>
      </c>
      <c r="G21" s="221">
        <v>0</v>
      </c>
      <c r="H21" s="223">
        <f t="shared" si="1"/>
        <v>0</v>
      </c>
      <c r="I21" s="221">
        <v>0</v>
      </c>
      <c r="J21" s="223">
        <f t="shared" si="2"/>
        <v>0</v>
      </c>
      <c r="K21" s="221">
        <v>0</v>
      </c>
      <c r="L21" s="223">
        <f t="shared" si="3"/>
        <v>0</v>
      </c>
      <c r="M21" s="224">
        <f t="shared" si="4"/>
        <v>1</v>
      </c>
      <c r="N21" s="223">
        <f t="shared" si="5"/>
        <v>1.4632718759145449E-2</v>
      </c>
      <c r="O21" s="224">
        <f t="shared" si="6"/>
        <v>0</v>
      </c>
      <c r="P21" s="223">
        <f t="shared" si="7"/>
        <v>0</v>
      </c>
    </row>
    <row r="22" spans="1:16" ht="26.25" x14ac:dyDescent="0.25">
      <c r="A22" s="567"/>
      <c r="B22" s="512"/>
      <c r="C22" s="568"/>
      <c r="D22" s="566" t="s">
        <v>150</v>
      </c>
      <c r="E22" s="221">
        <v>2</v>
      </c>
      <c r="F22" s="223">
        <f t="shared" si="0"/>
        <v>3.6075036075036072E-2</v>
      </c>
      <c r="G22" s="221">
        <v>0</v>
      </c>
      <c r="H22" s="223">
        <f t="shared" si="1"/>
        <v>0</v>
      </c>
      <c r="I22" s="221">
        <v>0</v>
      </c>
      <c r="J22" s="223">
        <f t="shared" si="2"/>
        <v>0</v>
      </c>
      <c r="K22" s="221">
        <v>0</v>
      </c>
      <c r="L22" s="223">
        <f t="shared" si="3"/>
        <v>0</v>
      </c>
      <c r="M22" s="224">
        <f t="shared" si="4"/>
        <v>2</v>
      </c>
      <c r="N22" s="223">
        <f t="shared" si="5"/>
        <v>2.9265437518290898E-2</v>
      </c>
      <c r="O22" s="224">
        <f t="shared" si="6"/>
        <v>0</v>
      </c>
      <c r="P22" s="223">
        <f t="shared" si="7"/>
        <v>0</v>
      </c>
    </row>
    <row r="23" spans="1:16" x14ac:dyDescent="0.25">
      <c r="A23" s="567"/>
      <c r="B23" s="512"/>
      <c r="C23" s="568"/>
      <c r="D23" s="566" t="s">
        <v>12</v>
      </c>
      <c r="E23" s="221">
        <v>1</v>
      </c>
      <c r="F23" s="223">
        <f t="shared" si="0"/>
        <v>1.8037518037518036E-2</v>
      </c>
      <c r="G23" s="221">
        <v>0</v>
      </c>
      <c r="H23" s="223">
        <f t="shared" si="1"/>
        <v>0</v>
      </c>
      <c r="I23" s="221">
        <v>0</v>
      </c>
      <c r="J23" s="223">
        <f t="shared" si="2"/>
        <v>0</v>
      </c>
      <c r="K23" s="221">
        <v>0</v>
      </c>
      <c r="L23" s="223">
        <f t="shared" si="3"/>
        <v>0</v>
      </c>
      <c r="M23" s="224">
        <f t="shared" si="4"/>
        <v>1</v>
      </c>
      <c r="N23" s="223">
        <f t="shared" si="5"/>
        <v>1.4632718759145449E-2</v>
      </c>
      <c r="O23" s="224">
        <f t="shared" si="6"/>
        <v>0</v>
      </c>
      <c r="P23" s="223">
        <f t="shared" si="7"/>
        <v>0</v>
      </c>
    </row>
    <row r="24" spans="1:16" x14ac:dyDescent="0.25">
      <c r="A24" s="567"/>
      <c r="B24" s="512"/>
      <c r="C24" s="568"/>
      <c r="D24" s="566" t="s">
        <v>15</v>
      </c>
      <c r="E24" s="221">
        <v>5</v>
      </c>
      <c r="F24" s="223">
        <f t="shared" si="0"/>
        <v>9.0187590187590191E-2</v>
      </c>
      <c r="G24" s="221">
        <v>0</v>
      </c>
      <c r="H24" s="223">
        <f t="shared" si="1"/>
        <v>0</v>
      </c>
      <c r="I24" s="221">
        <v>0</v>
      </c>
      <c r="J24" s="223">
        <f t="shared" si="2"/>
        <v>0</v>
      </c>
      <c r="K24" s="221">
        <v>0</v>
      </c>
      <c r="L24" s="223">
        <f t="shared" si="3"/>
        <v>0</v>
      </c>
      <c r="M24" s="224">
        <f t="shared" si="4"/>
        <v>5</v>
      </c>
      <c r="N24" s="223">
        <f t="shared" si="5"/>
        <v>7.3163593795727247E-2</v>
      </c>
      <c r="O24" s="224">
        <f t="shared" si="6"/>
        <v>0</v>
      </c>
      <c r="P24" s="223">
        <f t="shared" si="7"/>
        <v>0</v>
      </c>
    </row>
    <row r="25" spans="1:16" x14ac:dyDescent="0.25">
      <c r="A25" s="567"/>
      <c r="B25" s="513"/>
      <c r="C25" s="569"/>
      <c r="D25" s="566" t="s">
        <v>16</v>
      </c>
      <c r="E25" s="221">
        <v>2</v>
      </c>
      <c r="F25" s="223">
        <f t="shared" si="0"/>
        <v>3.6075036075036072E-2</v>
      </c>
      <c r="G25" s="221">
        <v>2</v>
      </c>
      <c r="H25" s="223">
        <f t="shared" si="1"/>
        <v>5.3835800807537006E-2</v>
      </c>
      <c r="I25" s="221">
        <v>0</v>
      </c>
      <c r="J25" s="223">
        <f t="shared" si="2"/>
        <v>0</v>
      </c>
      <c r="K25" s="221">
        <v>0</v>
      </c>
      <c r="L25" s="223">
        <f t="shared" si="3"/>
        <v>0</v>
      </c>
      <c r="M25" s="224">
        <f t="shared" si="4"/>
        <v>2</v>
      </c>
      <c r="N25" s="223">
        <f t="shared" si="5"/>
        <v>2.9265437518290898E-2</v>
      </c>
      <c r="O25" s="224">
        <f t="shared" si="6"/>
        <v>2</v>
      </c>
      <c r="P25" s="223">
        <f t="shared" si="7"/>
        <v>4.3830813061582291E-2</v>
      </c>
    </row>
    <row r="26" spans="1:16" ht="26.25" x14ac:dyDescent="0.25">
      <c r="A26" s="567"/>
      <c r="B26" s="511" t="s">
        <v>20</v>
      </c>
      <c r="C26" s="565" t="s">
        <v>704</v>
      </c>
      <c r="D26" s="566" t="s">
        <v>139</v>
      </c>
      <c r="E26" s="221">
        <v>0</v>
      </c>
      <c r="F26" s="223">
        <f t="shared" si="0"/>
        <v>0</v>
      </c>
      <c r="G26" s="221">
        <v>0</v>
      </c>
      <c r="H26" s="223">
        <f t="shared" si="1"/>
        <v>0</v>
      </c>
      <c r="I26" s="221">
        <v>1</v>
      </c>
      <c r="J26" s="223">
        <f t="shared" si="2"/>
        <v>7.7519379844961239E-2</v>
      </c>
      <c r="K26" s="221">
        <v>0</v>
      </c>
      <c r="L26" s="223">
        <f t="shared" si="3"/>
        <v>0</v>
      </c>
      <c r="M26" s="224">
        <f t="shared" si="4"/>
        <v>1</v>
      </c>
      <c r="N26" s="223">
        <f t="shared" si="5"/>
        <v>1.4632718759145449E-2</v>
      </c>
      <c r="O26" s="224">
        <f t="shared" si="6"/>
        <v>0</v>
      </c>
      <c r="P26" s="223">
        <f t="shared" si="7"/>
        <v>0</v>
      </c>
    </row>
    <row r="27" spans="1:16" ht="26.25" x14ac:dyDescent="0.25">
      <c r="A27" s="570"/>
      <c r="B27" s="513"/>
      <c r="C27" s="569"/>
      <c r="D27" s="566" t="s">
        <v>150</v>
      </c>
      <c r="E27" s="221">
        <v>0</v>
      </c>
      <c r="F27" s="223">
        <f t="shared" si="0"/>
        <v>0</v>
      </c>
      <c r="G27" s="221">
        <v>0</v>
      </c>
      <c r="H27" s="223">
        <f t="shared" si="1"/>
        <v>0</v>
      </c>
      <c r="I27" s="221">
        <v>1</v>
      </c>
      <c r="J27" s="223">
        <f t="shared" si="2"/>
        <v>7.7519379844961239E-2</v>
      </c>
      <c r="K27" s="221">
        <v>0</v>
      </c>
      <c r="L27" s="223">
        <f t="shared" si="3"/>
        <v>0</v>
      </c>
      <c r="M27" s="224">
        <f t="shared" si="4"/>
        <v>1</v>
      </c>
      <c r="N27" s="223">
        <f t="shared" si="5"/>
        <v>1.4632718759145449E-2</v>
      </c>
      <c r="O27" s="224">
        <f t="shared" si="6"/>
        <v>0</v>
      </c>
      <c r="P27" s="223">
        <f t="shared" si="7"/>
        <v>0</v>
      </c>
    </row>
    <row r="28" spans="1:16" x14ac:dyDescent="0.25">
      <c r="A28" s="571"/>
      <c r="B28" s="572" t="s">
        <v>705</v>
      </c>
      <c r="C28" s="572"/>
      <c r="D28" s="572"/>
      <c r="E28" s="573">
        <f>SUM(E5:E27)</f>
        <v>79</v>
      </c>
      <c r="F28" s="574">
        <f t="shared" si="0"/>
        <v>1.424963924963925</v>
      </c>
      <c r="G28" s="573">
        <f>SUM(G5:G27)</f>
        <v>37</v>
      </c>
      <c r="H28" s="574">
        <f t="shared" si="1"/>
        <v>0.99596231493943466</v>
      </c>
      <c r="I28" s="573">
        <f>SUM(I5:I27)</f>
        <v>2</v>
      </c>
      <c r="J28" s="574">
        <f t="shared" si="2"/>
        <v>0.15503875968992248</v>
      </c>
      <c r="K28" s="573">
        <f>SUM(K5:K27)</f>
        <v>0</v>
      </c>
      <c r="L28" s="574">
        <f t="shared" si="3"/>
        <v>0</v>
      </c>
      <c r="M28" s="573">
        <f>SUM(M5:M27)</f>
        <v>81</v>
      </c>
      <c r="N28" s="574">
        <f t="shared" si="5"/>
        <v>1.1852502194907815</v>
      </c>
      <c r="O28" s="573">
        <f>SUM(O5:O27)</f>
        <v>37</v>
      </c>
      <c r="P28" s="574">
        <f t="shared" si="7"/>
        <v>0.81087004163927245</v>
      </c>
    </row>
    <row r="29" spans="1:16" ht="14.25" customHeight="1" x14ac:dyDescent="0.25">
      <c r="A29" s="575" t="s">
        <v>30</v>
      </c>
      <c r="B29" s="511" t="s">
        <v>4</v>
      </c>
      <c r="C29" s="565" t="s">
        <v>706</v>
      </c>
      <c r="D29" s="221" t="s">
        <v>17</v>
      </c>
      <c r="E29" s="221">
        <v>1</v>
      </c>
      <c r="F29" s="223">
        <f t="shared" si="0"/>
        <v>1.8037518037518036E-2</v>
      </c>
      <c r="G29" s="221">
        <v>1</v>
      </c>
      <c r="H29" s="223">
        <f t="shared" si="1"/>
        <v>2.6917900403768503E-2</v>
      </c>
      <c r="I29" s="221">
        <v>0</v>
      </c>
      <c r="J29" s="223">
        <f t="shared" si="2"/>
        <v>0</v>
      </c>
      <c r="K29" s="221">
        <v>0</v>
      </c>
      <c r="L29" s="223">
        <f t="shared" si="3"/>
        <v>0</v>
      </c>
      <c r="M29" s="224">
        <f t="shared" ref="M29:M39" si="8">E29+I29</f>
        <v>1</v>
      </c>
      <c r="N29" s="223">
        <f t="shared" si="5"/>
        <v>1.4632718759145449E-2</v>
      </c>
      <c r="O29" s="224">
        <f t="shared" ref="O29:O39" si="9">G29+K29</f>
        <v>1</v>
      </c>
      <c r="P29" s="223">
        <f t="shared" si="7"/>
        <v>2.1915406530791146E-2</v>
      </c>
    </row>
    <row r="30" spans="1:16" ht="14.25" customHeight="1" x14ac:dyDescent="0.25">
      <c r="A30" s="576"/>
      <c r="B30" s="512"/>
      <c r="C30" s="568"/>
      <c r="D30" s="221" t="s">
        <v>12</v>
      </c>
      <c r="E30" s="221">
        <v>1</v>
      </c>
      <c r="F30" s="223">
        <f t="shared" si="0"/>
        <v>1.8037518037518036E-2</v>
      </c>
      <c r="G30" s="221">
        <v>1</v>
      </c>
      <c r="H30" s="223">
        <f t="shared" si="1"/>
        <v>2.6917900403768503E-2</v>
      </c>
      <c r="I30" s="221">
        <v>0</v>
      </c>
      <c r="J30" s="223">
        <f t="shared" si="2"/>
        <v>0</v>
      </c>
      <c r="K30" s="221">
        <v>0</v>
      </c>
      <c r="L30" s="223">
        <f t="shared" si="3"/>
        <v>0</v>
      </c>
      <c r="M30" s="224">
        <f t="shared" si="8"/>
        <v>1</v>
      </c>
      <c r="N30" s="223">
        <f t="shared" si="5"/>
        <v>1.4632718759145449E-2</v>
      </c>
      <c r="O30" s="224">
        <f t="shared" si="9"/>
        <v>1</v>
      </c>
      <c r="P30" s="223">
        <f t="shared" si="7"/>
        <v>2.1915406530791146E-2</v>
      </c>
    </row>
    <row r="31" spans="1:16" ht="14.25" customHeight="1" x14ac:dyDescent="0.25">
      <c r="A31" s="576"/>
      <c r="B31" s="512"/>
      <c r="C31" s="568"/>
      <c r="D31" s="221" t="s">
        <v>16</v>
      </c>
      <c r="E31" s="221">
        <v>1</v>
      </c>
      <c r="F31" s="223">
        <f t="shared" si="0"/>
        <v>1.8037518037518036E-2</v>
      </c>
      <c r="G31" s="221">
        <v>1</v>
      </c>
      <c r="H31" s="223">
        <f t="shared" si="1"/>
        <v>2.6917900403768503E-2</v>
      </c>
      <c r="I31" s="221">
        <v>0</v>
      </c>
      <c r="J31" s="223">
        <f t="shared" si="2"/>
        <v>0</v>
      </c>
      <c r="K31" s="221">
        <v>0</v>
      </c>
      <c r="L31" s="223">
        <f t="shared" si="3"/>
        <v>0</v>
      </c>
      <c r="M31" s="224">
        <f t="shared" si="8"/>
        <v>1</v>
      </c>
      <c r="N31" s="223">
        <f t="shared" si="5"/>
        <v>1.4632718759145449E-2</v>
      </c>
      <c r="O31" s="224">
        <f t="shared" si="9"/>
        <v>1</v>
      </c>
      <c r="P31" s="223">
        <f t="shared" si="7"/>
        <v>2.1915406530791146E-2</v>
      </c>
    </row>
    <row r="32" spans="1:16" ht="26.25" x14ac:dyDescent="0.25">
      <c r="A32" s="576"/>
      <c r="B32" s="513"/>
      <c r="C32" s="569"/>
      <c r="D32" s="566" t="s">
        <v>150</v>
      </c>
      <c r="E32" s="221">
        <v>1</v>
      </c>
      <c r="F32" s="223">
        <f t="shared" si="0"/>
        <v>1.8037518037518036E-2</v>
      </c>
      <c r="G32" s="221">
        <v>0</v>
      </c>
      <c r="H32" s="223">
        <f t="shared" si="1"/>
        <v>0</v>
      </c>
      <c r="I32" s="221">
        <v>0</v>
      </c>
      <c r="J32" s="223">
        <f t="shared" si="2"/>
        <v>0</v>
      </c>
      <c r="K32" s="221">
        <v>0</v>
      </c>
      <c r="L32" s="223">
        <f t="shared" si="3"/>
        <v>0</v>
      </c>
      <c r="M32" s="224">
        <f t="shared" si="8"/>
        <v>1</v>
      </c>
      <c r="N32" s="223">
        <f t="shared" si="5"/>
        <v>1.4632718759145449E-2</v>
      </c>
      <c r="O32" s="224">
        <f t="shared" si="9"/>
        <v>0</v>
      </c>
      <c r="P32" s="223">
        <f t="shared" si="7"/>
        <v>0</v>
      </c>
    </row>
    <row r="33" spans="1:16" ht="25.5" x14ac:dyDescent="0.25">
      <c r="A33" s="576"/>
      <c r="B33" s="577" t="s">
        <v>18</v>
      </c>
      <c r="C33" s="578" t="s">
        <v>706</v>
      </c>
      <c r="D33" s="221" t="s">
        <v>141</v>
      </c>
      <c r="E33" s="221">
        <v>1</v>
      </c>
      <c r="F33" s="223">
        <f t="shared" si="0"/>
        <v>1.8037518037518036E-2</v>
      </c>
      <c r="G33" s="221">
        <v>0</v>
      </c>
      <c r="H33" s="223">
        <f t="shared" si="1"/>
        <v>0</v>
      </c>
      <c r="I33" s="221">
        <v>0</v>
      </c>
      <c r="J33" s="223">
        <f t="shared" si="2"/>
        <v>0</v>
      </c>
      <c r="K33" s="221">
        <v>0</v>
      </c>
      <c r="L33" s="223">
        <f t="shared" si="3"/>
        <v>0</v>
      </c>
      <c r="M33" s="224">
        <f t="shared" si="8"/>
        <v>1</v>
      </c>
      <c r="N33" s="223">
        <f t="shared" si="5"/>
        <v>1.4632718759145449E-2</v>
      </c>
      <c r="O33" s="224">
        <f t="shared" si="9"/>
        <v>0</v>
      </c>
      <c r="P33" s="223">
        <f t="shared" si="7"/>
        <v>0</v>
      </c>
    </row>
    <row r="34" spans="1:16" ht="16.5" customHeight="1" x14ac:dyDescent="0.25">
      <c r="A34" s="576"/>
      <c r="B34" s="481" t="s">
        <v>18</v>
      </c>
      <c r="C34" s="579" t="s">
        <v>707</v>
      </c>
      <c r="D34" s="221" t="s">
        <v>143</v>
      </c>
      <c r="E34" s="221">
        <v>2</v>
      </c>
      <c r="F34" s="223">
        <f t="shared" si="0"/>
        <v>3.6075036075036072E-2</v>
      </c>
      <c r="G34" s="221">
        <v>1</v>
      </c>
      <c r="H34" s="223">
        <f t="shared" si="1"/>
        <v>2.6917900403768503E-2</v>
      </c>
      <c r="I34" s="221">
        <v>0</v>
      </c>
      <c r="J34" s="223">
        <f t="shared" si="2"/>
        <v>0</v>
      </c>
      <c r="K34" s="221">
        <v>0</v>
      </c>
      <c r="L34" s="223">
        <f t="shared" si="3"/>
        <v>0</v>
      </c>
      <c r="M34" s="224">
        <f t="shared" si="8"/>
        <v>2</v>
      </c>
      <c r="N34" s="223">
        <f t="shared" si="5"/>
        <v>2.9265437518290898E-2</v>
      </c>
      <c r="O34" s="224">
        <f t="shared" si="9"/>
        <v>1</v>
      </c>
      <c r="P34" s="223">
        <f t="shared" si="7"/>
        <v>2.1915406530791146E-2</v>
      </c>
    </row>
    <row r="35" spans="1:16" ht="26.25" x14ac:dyDescent="0.25">
      <c r="A35" s="576"/>
      <c r="B35" s="481"/>
      <c r="C35" s="579"/>
      <c r="D35" s="580" t="s">
        <v>139</v>
      </c>
      <c r="E35" s="581">
        <v>3</v>
      </c>
      <c r="F35" s="223">
        <f t="shared" si="0"/>
        <v>5.4112554112554112E-2</v>
      </c>
      <c r="G35" s="581">
        <v>1</v>
      </c>
      <c r="H35" s="223">
        <f t="shared" si="1"/>
        <v>2.6917900403768503E-2</v>
      </c>
      <c r="I35" s="581">
        <v>0</v>
      </c>
      <c r="J35" s="223">
        <f t="shared" si="2"/>
        <v>0</v>
      </c>
      <c r="K35" s="581">
        <v>0</v>
      </c>
      <c r="L35" s="223">
        <f t="shared" si="3"/>
        <v>0</v>
      </c>
      <c r="M35" s="224">
        <f t="shared" si="8"/>
        <v>3</v>
      </c>
      <c r="N35" s="223">
        <f t="shared" si="5"/>
        <v>4.3898156277436345E-2</v>
      </c>
      <c r="O35" s="224">
        <f t="shared" si="9"/>
        <v>1</v>
      </c>
      <c r="P35" s="223">
        <f t="shared" si="7"/>
        <v>2.1915406530791146E-2</v>
      </c>
    </row>
    <row r="36" spans="1:16" x14ac:dyDescent="0.25">
      <c r="A36" s="576"/>
      <c r="B36" s="481"/>
      <c r="C36" s="579"/>
      <c r="D36" s="582" t="s">
        <v>7</v>
      </c>
      <c r="E36" s="581">
        <v>1</v>
      </c>
      <c r="F36" s="223">
        <f t="shared" si="0"/>
        <v>1.8037518037518036E-2</v>
      </c>
      <c r="G36" s="581">
        <v>1</v>
      </c>
      <c r="H36" s="223">
        <f t="shared" si="1"/>
        <v>2.6917900403768503E-2</v>
      </c>
      <c r="I36" s="581">
        <v>0</v>
      </c>
      <c r="J36" s="223">
        <f t="shared" si="2"/>
        <v>0</v>
      </c>
      <c r="K36" s="581">
        <v>0</v>
      </c>
      <c r="L36" s="223">
        <f t="shared" si="3"/>
        <v>0</v>
      </c>
      <c r="M36" s="224">
        <f t="shared" si="8"/>
        <v>1</v>
      </c>
      <c r="N36" s="223">
        <f t="shared" si="5"/>
        <v>1.4632718759145449E-2</v>
      </c>
      <c r="O36" s="224">
        <f t="shared" si="9"/>
        <v>1</v>
      </c>
      <c r="P36" s="223">
        <f t="shared" si="7"/>
        <v>2.1915406530791146E-2</v>
      </c>
    </row>
    <row r="37" spans="1:16" x14ac:dyDescent="0.25">
      <c r="A37" s="576"/>
      <c r="B37" s="481"/>
      <c r="C37" s="579"/>
      <c r="D37" s="582" t="s">
        <v>708</v>
      </c>
      <c r="E37" s="581">
        <v>1</v>
      </c>
      <c r="F37" s="223">
        <f t="shared" si="0"/>
        <v>1.8037518037518036E-2</v>
      </c>
      <c r="G37" s="581">
        <v>0</v>
      </c>
      <c r="H37" s="223">
        <f t="shared" si="1"/>
        <v>0</v>
      </c>
      <c r="I37" s="581">
        <v>0</v>
      </c>
      <c r="J37" s="223">
        <f t="shared" si="2"/>
        <v>0</v>
      </c>
      <c r="K37" s="581">
        <v>0</v>
      </c>
      <c r="L37" s="223">
        <f t="shared" si="3"/>
        <v>0</v>
      </c>
      <c r="M37" s="224">
        <f t="shared" si="8"/>
        <v>1</v>
      </c>
      <c r="N37" s="223">
        <f t="shared" si="5"/>
        <v>1.4632718759145449E-2</v>
      </c>
      <c r="O37" s="224">
        <f t="shared" si="9"/>
        <v>0</v>
      </c>
      <c r="P37" s="223">
        <f t="shared" si="7"/>
        <v>0</v>
      </c>
    </row>
    <row r="38" spans="1:16" x14ac:dyDescent="0.25">
      <c r="A38" s="576"/>
      <c r="B38" s="481"/>
      <c r="C38" s="579"/>
      <c r="D38" s="582" t="s">
        <v>709</v>
      </c>
      <c r="E38" s="581">
        <v>1</v>
      </c>
      <c r="F38" s="223">
        <f t="shared" si="0"/>
        <v>1.8037518037518036E-2</v>
      </c>
      <c r="G38" s="581">
        <v>1</v>
      </c>
      <c r="H38" s="223">
        <f t="shared" si="1"/>
        <v>2.6917900403768503E-2</v>
      </c>
      <c r="I38" s="581">
        <v>0</v>
      </c>
      <c r="J38" s="223">
        <f t="shared" si="2"/>
        <v>0</v>
      </c>
      <c r="K38" s="581">
        <v>0</v>
      </c>
      <c r="L38" s="223">
        <f t="shared" si="3"/>
        <v>0</v>
      </c>
      <c r="M38" s="224">
        <f t="shared" si="8"/>
        <v>1</v>
      </c>
      <c r="N38" s="223">
        <f t="shared" si="5"/>
        <v>1.4632718759145449E-2</v>
      </c>
      <c r="O38" s="224">
        <f t="shared" si="9"/>
        <v>1</v>
      </c>
      <c r="P38" s="223">
        <f t="shared" si="7"/>
        <v>2.1915406530791146E-2</v>
      </c>
    </row>
    <row r="39" spans="1:16" x14ac:dyDescent="0.25">
      <c r="A39" s="576"/>
      <c r="B39" s="481"/>
      <c r="C39" s="579"/>
      <c r="D39" s="582" t="s">
        <v>11</v>
      </c>
      <c r="E39" s="581">
        <v>1</v>
      </c>
      <c r="F39" s="223">
        <f t="shared" si="0"/>
        <v>1.8037518037518036E-2</v>
      </c>
      <c r="G39" s="581">
        <v>0</v>
      </c>
      <c r="H39" s="223">
        <f t="shared" si="1"/>
        <v>0</v>
      </c>
      <c r="I39" s="581">
        <v>0</v>
      </c>
      <c r="J39" s="223">
        <f t="shared" si="2"/>
        <v>0</v>
      </c>
      <c r="K39" s="581">
        <v>0</v>
      </c>
      <c r="L39" s="223">
        <f t="shared" si="3"/>
        <v>0</v>
      </c>
      <c r="M39" s="224">
        <f t="shared" si="8"/>
        <v>1</v>
      </c>
      <c r="N39" s="223">
        <f t="shared" si="5"/>
        <v>1.4632718759145449E-2</v>
      </c>
      <c r="O39" s="224">
        <f t="shared" si="9"/>
        <v>0</v>
      </c>
      <c r="P39" s="223">
        <f t="shared" si="7"/>
        <v>0</v>
      </c>
    </row>
    <row r="40" spans="1:16" x14ac:dyDescent="0.25">
      <c r="A40" s="576"/>
      <c r="B40" s="583" t="s">
        <v>710</v>
      </c>
      <c r="C40" s="584"/>
      <c r="D40" s="585"/>
      <c r="E40" s="586">
        <f>SUM(E29:E39)</f>
        <v>14</v>
      </c>
      <c r="F40" s="587">
        <f t="shared" si="0"/>
        <v>0.25252525252525254</v>
      </c>
      <c r="G40" s="586">
        <f>SUM(G29:G39)</f>
        <v>7</v>
      </c>
      <c r="H40" s="587">
        <f t="shared" si="1"/>
        <v>0.18842530282637954</v>
      </c>
      <c r="I40" s="586">
        <f>SUM(I29:I39)</f>
        <v>0</v>
      </c>
      <c r="J40" s="587">
        <f t="shared" si="2"/>
        <v>0</v>
      </c>
      <c r="K40" s="586">
        <f>SUM(K29:K39)</f>
        <v>0</v>
      </c>
      <c r="L40" s="587">
        <f t="shared" si="3"/>
        <v>0</v>
      </c>
      <c r="M40" s="586">
        <f>SUM(M29:M39)</f>
        <v>14</v>
      </c>
      <c r="N40" s="587">
        <f t="shared" si="5"/>
        <v>0.2048580626280363</v>
      </c>
      <c r="O40" s="586">
        <f>SUM(O29:O39)</f>
        <v>7</v>
      </c>
      <c r="P40" s="587">
        <f t="shared" si="7"/>
        <v>0.15340784571553803</v>
      </c>
    </row>
    <row r="41" spans="1:16" ht="28.5" customHeight="1" x14ac:dyDescent="0.25">
      <c r="A41" s="588" t="s">
        <v>711</v>
      </c>
      <c r="B41" s="588"/>
      <c r="C41" s="588"/>
      <c r="D41" s="588"/>
      <c r="E41" s="589">
        <f>E28+E40</f>
        <v>93</v>
      </c>
      <c r="F41" s="590">
        <f t="shared" si="0"/>
        <v>1.6774891774891776</v>
      </c>
      <c r="G41" s="589">
        <f t="shared" ref="G41:O41" si="10">G28+G40</f>
        <v>44</v>
      </c>
      <c r="H41" s="590">
        <f t="shared" si="1"/>
        <v>1.1843876177658144</v>
      </c>
      <c r="I41" s="589">
        <f t="shared" si="10"/>
        <v>2</v>
      </c>
      <c r="J41" s="590">
        <f t="shared" si="2"/>
        <v>0.15503875968992248</v>
      </c>
      <c r="K41" s="589">
        <f t="shared" si="10"/>
        <v>0</v>
      </c>
      <c r="L41" s="590">
        <f t="shared" si="3"/>
        <v>0</v>
      </c>
      <c r="M41" s="589">
        <f t="shared" si="10"/>
        <v>95</v>
      </c>
      <c r="N41" s="590">
        <f t="shared" si="5"/>
        <v>1.3901082821188178</v>
      </c>
      <c r="O41" s="589">
        <f t="shared" si="10"/>
        <v>44</v>
      </c>
      <c r="P41" s="590">
        <f t="shared" si="7"/>
        <v>0.96427788735481046</v>
      </c>
    </row>
    <row r="42" spans="1:16" ht="26.25" x14ac:dyDescent="0.25">
      <c r="A42" s="591" t="s">
        <v>712</v>
      </c>
      <c r="B42" s="592"/>
      <c r="C42" s="592"/>
      <c r="D42" s="593"/>
      <c r="E42" s="594">
        <v>5544</v>
      </c>
      <c r="F42" s="594"/>
      <c r="G42" s="594">
        <v>3715</v>
      </c>
      <c r="H42" s="594"/>
      <c r="I42" s="594">
        <v>1290</v>
      </c>
      <c r="J42" s="594"/>
      <c r="K42" s="594">
        <v>848</v>
      </c>
      <c r="L42" s="594"/>
      <c r="M42" s="594">
        <v>6834</v>
      </c>
      <c r="N42" s="594"/>
      <c r="O42" s="594">
        <v>4563</v>
      </c>
      <c r="P42" s="594"/>
    </row>
    <row r="45" spans="1:16" ht="30.75" customHeight="1" x14ac:dyDescent="0.25">
      <c r="A45" s="595"/>
      <c r="B45" s="595"/>
      <c r="C45" s="595"/>
      <c r="D45" s="595"/>
      <c r="E45" s="595"/>
      <c r="F45" s="595"/>
      <c r="G45" s="595"/>
      <c r="H45" s="595"/>
      <c r="I45" s="595"/>
      <c r="J45" s="595"/>
      <c r="K45" s="595"/>
      <c r="L45" s="595"/>
      <c r="M45" s="595"/>
      <c r="N45" s="595"/>
      <c r="O45" s="595"/>
      <c r="P45" s="595"/>
    </row>
  </sheetData>
  <mergeCells count="25">
    <mergeCell ref="A41:D41"/>
    <mergeCell ref="A42:D42"/>
    <mergeCell ref="A45:P45"/>
    <mergeCell ref="A29:A40"/>
    <mergeCell ref="B29:B32"/>
    <mergeCell ref="C29:C32"/>
    <mergeCell ref="B34:B39"/>
    <mergeCell ref="C34:C39"/>
    <mergeCell ref="B40:D40"/>
    <mergeCell ref="A5:A28"/>
    <mergeCell ref="B5:B11"/>
    <mergeCell ref="C5:C11"/>
    <mergeCell ref="B12:B16"/>
    <mergeCell ref="C12:C16"/>
    <mergeCell ref="B17:B25"/>
    <mergeCell ref="C17:C25"/>
    <mergeCell ref="B26:B27"/>
    <mergeCell ref="C26:C27"/>
    <mergeCell ref="B28:D28"/>
    <mergeCell ref="A1:P1"/>
    <mergeCell ref="A3:A4"/>
    <mergeCell ref="B3:B4"/>
    <mergeCell ref="C3:C4"/>
    <mergeCell ref="D3:D4"/>
    <mergeCell ref="E3:P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workbookViewId="0">
      <selection activeCell="W15" sqref="W15"/>
    </sheetView>
  </sheetViews>
  <sheetFormatPr defaultRowHeight="12.75" x14ac:dyDescent="0.25"/>
  <cols>
    <col min="1" max="1" width="2.85546875" style="354" customWidth="1"/>
    <col min="2" max="2" width="2.42578125" style="354" customWidth="1"/>
    <col min="3" max="3" width="6.42578125" style="354" customWidth="1"/>
    <col min="4" max="4" width="26.7109375" style="354" customWidth="1"/>
    <col min="5" max="5" width="5.140625" style="354" customWidth="1"/>
    <col min="6" max="6" width="4.85546875" style="354" customWidth="1"/>
    <col min="7" max="8" width="5" style="354" customWidth="1"/>
    <col min="9" max="9" width="5.140625" style="354" customWidth="1"/>
    <col min="10" max="10" width="4.85546875" style="354" customWidth="1"/>
    <col min="11" max="11" width="5.140625" style="354" customWidth="1"/>
    <col min="12" max="12" width="5.28515625" style="354" customWidth="1"/>
    <col min="13" max="13" width="4.7109375" style="354" customWidth="1"/>
    <col min="14" max="14" width="5" style="354" customWidth="1"/>
    <col min="15" max="15" width="4.28515625" style="354" customWidth="1"/>
    <col min="16" max="17" width="5.5703125" style="354" customWidth="1"/>
    <col min="18" max="18" width="4.85546875" style="354" customWidth="1"/>
    <col min="19" max="19" width="5.5703125" style="354" customWidth="1"/>
    <col min="20" max="20" width="6.28515625" style="354" customWidth="1"/>
    <col min="21" max="21" width="6.85546875" style="354" customWidth="1"/>
    <col min="22" max="22" width="7.140625" style="354" customWidth="1"/>
    <col min="23" max="256" width="9.140625" style="354"/>
    <col min="257" max="257" width="2.85546875" style="354" customWidth="1"/>
    <col min="258" max="258" width="2.42578125" style="354" customWidth="1"/>
    <col min="259" max="259" width="5.42578125" style="354" customWidth="1"/>
    <col min="260" max="260" width="26.7109375" style="354" customWidth="1"/>
    <col min="261" max="261" width="5.140625" style="354" customWidth="1"/>
    <col min="262" max="262" width="4.85546875" style="354" customWidth="1"/>
    <col min="263" max="264" width="5" style="354" customWidth="1"/>
    <col min="265" max="265" width="5.140625" style="354" customWidth="1"/>
    <col min="266" max="266" width="4.85546875" style="354" customWidth="1"/>
    <col min="267" max="267" width="5.140625" style="354" customWidth="1"/>
    <col min="268" max="268" width="5.28515625" style="354" customWidth="1"/>
    <col min="269" max="269" width="4.7109375" style="354" customWidth="1"/>
    <col min="270" max="270" width="5" style="354" customWidth="1"/>
    <col min="271" max="271" width="4.28515625" style="354" customWidth="1"/>
    <col min="272" max="273" width="5.5703125" style="354" customWidth="1"/>
    <col min="274" max="274" width="4.85546875" style="354" customWidth="1"/>
    <col min="275" max="275" width="5.5703125" style="354" customWidth="1"/>
    <col min="276" max="276" width="6.28515625" style="354" customWidth="1"/>
    <col min="277" max="277" width="6.85546875" style="354" customWidth="1"/>
    <col min="278" max="278" width="7.140625" style="354" customWidth="1"/>
    <col min="279" max="512" width="9.140625" style="354"/>
    <col min="513" max="513" width="2.85546875" style="354" customWidth="1"/>
    <col min="514" max="514" width="2.42578125" style="354" customWidth="1"/>
    <col min="515" max="515" width="5.42578125" style="354" customWidth="1"/>
    <col min="516" max="516" width="26.7109375" style="354" customWidth="1"/>
    <col min="517" max="517" width="5.140625" style="354" customWidth="1"/>
    <col min="518" max="518" width="4.85546875" style="354" customWidth="1"/>
    <col min="519" max="520" width="5" style="354" customWidth="1"/>
    <col min="521" max="521" width="5.140625" style="354" customWidth="1"/>
    <col min="522" max="522" width="4.85546875" style="354" customWidth="1"/>
    <col min="523" max="523" width="5.140625" style="354" customWidth="1"/>
    <col min="524" max="524" width="5.28515625" style="354" customWidth="1"/>
    <col min="525" max="525" width="4.7109375" style="354" customWidth="1"/>
    <col min="526" max="526" width="5" style="354" customWidth="1"/>
    <col min="527" max="527" width="4.28515625" style="354" customWidth="1"/>
    <col min="528" max="529" width="5.5703125" style="354" customWidth="1"/>
    <col min="530" max="530" width="4.85546875" style="354" customWidth="1"/>
    <col min="531" max="531" width="5.5703125" style="354" customWidth="1"/>
    <col min="532" max="532" width="6.28515625" style="354" customWidth="1"/>
    <col min="533" max="533" width="6.85546875" style="354" customWidth="1"/>
    <col min="534" max="534" width="7.140625" style="354" customWidth="1"/>
    <col min="535" max="768" width="9.140625" style="354"/>
    <col min="769" max="769" width="2.85546875" style="354" customWidth="1"/>
    <col min="770" max="770" width="2.42578125" style="354" customWidth="1"/>
    <col min="771" max="771" width="5.42578125" style="354" customWidth="1"/>
    <col min="772" max="772" width="26.7109375" style="354" customWidth="1"/>
    <col min="773" max="773" width="5.140625" style="354" customWidth="1"/>
    <col min="774" max="774" width="4.85546875" style="354" customWidth="1"/>
    <col min="775" max="776" width="5" style="354" customWidth="1"/>
    <col min="777" max="777" width="5.140625" style="354" customWidth="1"/>
    <col min="778" max="778" width="4.85546875" style="354" customWidth="1"/>
    <col min="779" max="779" width="5.140625" style="354" customWidth="1"/>
    <col min="780" max="780" width="5.28515625" style="354" customWidth="1"/>
    <col min="781" max="781" width="4.7109375" style="354" customWidth="1"/>
    <col min="782" max="782" width="5" style="354" customWidth="1"/>
    <col min="783" max="783" width="4.28515625" style="354" customWidth="1"/>
    <col min="784" max="785" width="5.5703125" style="354" customWidth="1"/>
    <col min="786" max="786" width="4.85546875" style="354" customWidth="1"/>
    <col min="787" max="787" width="5.5703125" style="354" customWidth="1"/>
    <col min="788" max="788" width="6.28515625" style="354" customWidth="1"/>
    <col min="789" max="789" width="6.85546875" style="354" customWidth="1"/>
    <col min="790" max="790" width="7.140625" style="354" customWidth="1"/>
    <col min="791" max="1024" width="9.140625" style="354"/>
    <col min="1025" max="1025" width="2.85546875" style="354" customWidth="1"/>
    <col min="1026" max="1026" width="2.42578125" style="354" customWidth="1"/>
    <col min="1027" max="1027" width="5.42578125" style="354" customWidth="1"/>
    <col min="1028" max="1028" width="26.7109375" style="354" customWidth="1"/>
    <col min="1029" max="1029" width="5.140625" style="354" customWidth="1"/>
    <col min="1030" max="1030" width="4.85546875" style="354" customWidth="1"/>
    <col min="1031" max="1032" width="5" style="354" customWidth="1"/>
    <col min="1033" max="1033" width="5.140625" style="354" customWidth="1"/>
    <col min="1034" max="1034" width="4.85546875" style="354" customWidth="1"/>
    <col min="1035" max="1035" width="5.140625" style="354" customWidth="1"/>
    <col min="1036" max="1036" width="5.28515625" style="354" customWidth="1"/>
    <col min="1037" max="1037" width="4.7109375" style="354" customWidth="1"/>
    <col min="1038" max="1038" width="5" style="354" customWidth="1"/>
    <col min="1039" max="1039" width="4.28515625" style="354" customWidth="1"/>
    <col min="1040" max="1041" width="5.5703125" style="354" customWidth="1"/>
    <col min="1042" max="1042" width="4.85546875" style="354" customWidth="1"/>
    <col min="1043" max="1043" width="5.5703125" style="354" customWidth="1"/>
    <col min="1044" max="1044" width="6.28515625" style="354" customWidth="1"/>
    <col min="1045" max="1045" width="6.85546875" style="354" customWidth="1"/>
    <col min="1046" max="1046" width="7.140625" style="354" customWidth="1"/>
    <col min="1047" max="1280" width="9.140625" style="354"/>
    <col min="1281" max="1281" width="2.85546875" style="354" customWidth="1"/>
    <col min="1282" max="1282" width="2.42578125" style="354" customWidth="1"/>
    <col min="1283" max="1283" width="5.42578125" style="354" customWidth="1"/>
    <col min="1284" max="1284" width="26.7109375" style="354" customWidth="1"/>
    <col min="1285" max="1285" width="5.140625" style="354" customWidth="1"/>
    <col min="1286" max="1286" width="4.85546875" style="354" customWidth="1"/>
    <col min="1287" max="1288" width="5" style="354" customWidth="1"/>
    <col min="1289" max="1289" width="5.140625" style="354" customWidth="1"/>
    <col min="1290" max="1290" width="4.85546875" style="354" customWidth="1"/>
    <col min="1291" max="1291" width="5.140625" style="354" customWidth="1"/>
    <col min="1292" max="1292" width="5.28515625" style="354" customWidth="1"/>
    <col min="1293" max="1293" width="4.7109375" style="354" customWidth="1"/>
    <col min="1294" max="1294" width="5" style="354" customWidth="1"/>
    <col min="1295" max="1295" width="4.28515625" style="354" customWidth="1"/>
    <col min="1296" max="1297" width="5.5703125" style="354" customWidth="1"/>
    <col min="1298" max="1298" width="4.85546875" style="354" customWidth="1"/>
    <col min="1299" max="1299" width="5.5703125" style="354" customWidth="1"/>
    <col min="1300" max="1300" width="6.28515625" style="354" customWidth="1"/>
    <col min="1301" max="1301" width="6.85546875" style="354" customWidth="1"/>
    <col min="1302" max="1302" width="7.140625" style="354" customWidth="1"/>
    <col min="1303" max="1536" width="9.140625" style="354"/>
    <col min="1537" max="1537" width="2.85546875" style="354" customWidth="1"/>
    <col min="1538" max="1538" width="2.42578125" style="354" customWidth="1"/>
    <col min="1539" max="1539" width="5.42578125" style="354" customWidth="1"/>
    <col min="1540" max="1540" width="26.7109375" style="354" customWidth="1"/>
    <col min="1541" max="1541" width="5.140625" style="354" customWidth="1"/>
    <col min="1542" max="1542" width="4.85546875" style="354" customWidth="1"/>
    <col min="1543" max="1544" width="5" style="354" customWidth="1"/>
    <col min="1545" max="1545" width="5.140625" style="354" customWidth="1"/>
    <col min="1546" max="1546" width="4.85546875" style="354" customWidth="1"/>
    <col min="1547" max="1547" width="5.140625" style="354" customWidth="1"/>
    <col min="1548" max="1548" width="5.28515625" style="354" customWidth="1"/>
    <col min="1549" max="1549" width="4.7109375" style="354" customWidth="1"/>
    <col min="1550" max="1550" width="5" style="354" customWidth="1"/>
    <col min="1551" max="1551" width="4.28515625" style="354" customWidth="1"/>
    <col min="1552" max="1553" width="5.5703125" style="354" customWidth="1"/>
    <col min="1554" max="1554" width="4.85546875" style="354" customWidth="1"/>
    <col min="1555" max="1555" width="5.5703125" style="354" customWidth="1"/>
    <col min="1556" max="1556" width="6.28515625" style="354" customWidth="1"/>
    <col min="1557" max="1557" width="6.85546875" style="354" customWidth="1"/>
    <col min="1558" max="1558" width="7.140625" style="354" customWidth="1"/>
    <col min="1559" max="1792" width="9.140625" style="354"/>
    <col min="1793" max="1793" width="2.85546875" style="354" customWidth="1"/>
    <col min="1794" max="1794" width="2.42578125" style="354" customWidth="1"/>
    <col min="1795" max="1795" width="5.42578125" style="354" customWidth="1"/>
    <col min="1796" max="1796" width="26.7109375" style="354" customWidth="1"/>
    <col min="1797" max="1797" width="5.140625" style="354" customWidth="1"/>
    <col min="1798" max="1798" width="4.85546875" style="354" customWidth="1"/>
    <col min="1799" max="1800" width="5" style="354" customWidth="1"/>
    <col min="1801" max="1801" width="5.140625" style="354" customWidth="1"/>
    <col min="1802" max="1802" width="4.85546875" style="354" customWidth="1"/>
    <col min="1803" max="1803" width="5.140625" style="354" customWidth="1"/>
    <col min="1804" max="1804" width="5.28515625" style="354" customWidth="1"/>
    <col min="1805" max="1805" width="4.7109375" style="354" customWidth="1"/>
    <col min="1806" max="1806" width="5" style="354" customWidth="1"/>
    <col min="1807" max="1807" width="4.28515625" style="354" customWidth="1"/>
    <col min="1808" max="1809" width="5.5703125" style="354" customWidth="1"/>
    <col min="1810" max="1810" width="4.85546875" style="354" customWidth="1"/>
    <col min="1811" max="1811" width="5.5703125" style="354" customWidth="1"/>
    <col min="1812" max="1812" width="6.28515625" style="354" customWidth="1"/>
    <col min="1813" max="1813" width="6.85546875" style="354" customWidth="1"/>
    <col min="1814" max="1814" width="7.140625" style="354" customWidth="1"/>
    <col min="1815" max="2048" width="9.140625" style="354"/>
    <col min="2049" max="2049" width="2.85546875" style="354" customWidth="1"/>
    <col min="2050" max="2050" width="2.42578125" style="354" customWidth="1"/>
    <col min="2051" max="2051" width="5.42578125" style="354" customWidth="1"/>
    <col min="2052" max="2052" width="26.7109375" style="354" customWidth="1"/>
    <col min="2053" max="2053" width="5.140625" style="354" customWidth="1"/>
    <col min="2054" max="2054" width="4.85546875" style="354" customWidth="1"/>
    <col min="2055" max="2056" width="5" style="354" customWidth="1"/>
    <col min="2057" max="2057" width="5.140625" style="354" customWidth="1"/>
    <col min="2058" max="2058" width="4.85546875" style="354" customWidth="1"/>
    <col min="2059" max="2059" width="5.140625" style="354" customWidth="1"/>
    <col min="2060" max="2060" width="5.28515625" style="354" customWidth="1"/>
    <col min="2061" max="2061" width="4.7109375" style="354" customWidth="1"/>
    <col min="2062" max="2062" width="5" style="354" customWidth="1"/>
    <col min="2063" max="2063" width="4.28515625" style="354" customWidth="1"/>
    <col min="2064" max="2065" width="5.5703125" style="354" customWidth="1"/>
    <col min="2066" max="2066" width="4.85546875" style="354" customWidth="1"/>
    <col min="2067" max="2067" width="5.5703125" style="354" customWidth="1"/>
    <col min="2068" max="2068" width="6.28515625" style="354" customWidth="1"/>
    <col min="2069" max="2069" width="6.85546875" style="354" customWidth="1"/>
    <col min="2070" max="2070" width="7.140625" style="354" customWidth="1"/>
    <col min="2071" max="2304" width="9.140625" style="354"/>
    <col min="2305" max="2305" width="2.85546875" style="354" customWidth="1"/>
    <col min="2306" max="2306" width="2.42578125" style="354" customWidth="1"/>
    <col min="2307" max="2307" width="5.42578125" style="354" customWidth="1"/>
    <col min="2308" max="2308" width="26.7109375" style="354" customWidth="1"/>
    <col min="2309" max="2309" width="5.140625" style="354" customWidth="1"/>
    <col min="2310" max="2310" width="4.85546875" style="354" customWidth="1"/>
    <col min="2311" max="2312" width="5" style="354" customWidth="1"/>
    <col min="2313" max="2313" width="5.140625" style="354" customWidth="1"/>
    <col min="2314" max="2314" width="4.85546875" style="354" customWidth="1"/>
    <col min="2315" max="2315" width="5.140625" style="354" customWidth="1"/>
    <col min="2316" max="2316" width="5.28515625" style="354" customWidth="1"/>
    <col min="2317" max="2317" width="4.7109375" style="354" customWidth="1"/>
    <col min="2318" max="2318" width="5" style="354" customWidth="1"/>
    <col min="2319" max="2319" width="4.28515625" style="354" customWidth="1"/>
    <col min="2320" max="2321" width="5.5703125" style="354" customWidth="1"/>
    <col min="2322" max="2322" width="4.85546875" style="354" customWidth="1"/>
    <col min="2323" max="2323" width="5.5703125" style="354" customWidth="1"/>
    <col min="2324" max="2324" width="6.28515625" style="354" customWidth="1"/>
    <col min="2325" max="2325" width="6.85546875" style="354" customWidth="1"/>
    <col min="2326" max="2326" width="7.140625" style="354" customWidth="1"/>
    <col min="2327" max="2560" width="9.140625" style="354"/>
    <col min="2561" max="2561" width="2.85546875" style="354" customWidth="1"/>
    <col min="2562" max="2562" width="2.42578125" style="354" customWidth="1"/>
    <col min="2563" max="2563" width="5.42578125" style="354" customWidth="1"/>
    <col min="2564" max="2564" width="26.7109375" style="354" customWidth="1"/>
    <col min="2565" max="2565" width="5.140625" style="354" customWidth="1"/>
    <col min="2566" max="2566" width="4.85546875" style="354" customWidth="1"/>
    <col min="2567" max="2568" width="5" style="354" customWidth="1"/>
    <col min="2569" max="2569" width="5.140625" style="354" customWidth="1"/>
    <col min="2570" max="2570" width="4.85546875" style="354" customWidth="1"/>
    <col min="2571" max="2571" width="5.140625" style="354" customWidth="1"/>
    <col min="2572" max="2572" width="5.28515625" style="354" customWidth="1"/>
    <col min="2573" max="2573" width="4.7109375" style="354" customWidth="1"/>
    <col min="2574" max="2574" width="5" style="354" customWidth="1"/>
    <col min="2575" max="2575" width="4.28515625" style="354" customWidth="1"/>
    <col min="2576" max="2577" width="5.5703125" style="354" customWidth="1"/>
    <col min="2578" max="2578" width="4.85546875" style="354" customWidth="1"/>
    <col min="2579" max="2579" width="5.5703125" style="354" customWidth="1"/>
    <col min="2580" max="2580" width="6.28515625" style="354" customWidth="1"/>
    <col min="2581" max="2581" width="6.85546875" style="354" customWidth="1"/>
    <col min="2582" max="2582" width="7.140625" style="354" customWidth="1"/>
    <col min="2583" max="2816" width="9.140625" style="354"/>
    <col min="2817" max="2817" width="2.85546875" style="354" customWidth="1"/>
    <col min="2818" max="2818" width="2.42578125" style="354" customWidth="1"/>
    <col min="2819" max="2819" width="5.42578125" style="354" customWidth="1"/>
    <col min="2820" max="2820" width="26.7109375" style="354" customWidth="1"/>
    <col min="2821" max="2821" width="5.140625" style="354" customWidth="1"/>
    <col min="2822" max="2822" width="4.85546875" style="354" customWidth="1"/>
    <col min="2823" max="2824" width="5" style="354" customWidth="1"/>
    <col min="2825" max="2825" width="5.140625" style="354" customWidth="1"/>
    <col min="2826" max="2826" width="4.85546875" style="354" customWidth="1"/>
    <col min="2827" max="2827" width="5.140625" style="354" customWidth="1"/>
    <col min="2828" max="2828" width="5.28515625" style="354" customWidth="1"/>
    <col min="2829" max="2829" width="4.7109375" style="354" customWidth="1"/>
    <col min="2830" max="2830" width="5" style="354" customWidth="1"/>
    <col min="2831" max="2831" width="4.28515625" style="354" customWidth="1"/>
    <col min="2832" max="2833" width="5.5703125" style="354" customWidth="1"/>
    <col min="2834" max="2834" width="4.85546875" style="354" customWidth="1"/>
    <col min="2835" max="2835" width="5.5703125" style="354" customWidth="1"/>
    <col min="2836" max="2836" width="6.28515625" style="354" customWidth="1"/>
    <col min="2837" max="2837" width="6.85546875" style="354" customWidth="1"/>
    <col min="2838" max="2838" width="7.140625" style="354" customWidth="1"/>
    <col min="2839" max="3072" width="9.140625" style="354"/>
    <col min="3073" max="3073" width="2.85546875" style="354" customWidth="1"/>
    <col min="3074" max="3074" width="2.42578125" style="354" customWidth="1"/>
    <col min="3075" max="3075" width="5.42578125" style="354" customWidth="1"/>
    <col min="3076" max="3076" width="26.7109375" style="354" customWidth="1"/>
    <col min="3077" max="3077" width="5.140625" style="354" customWidth="1"/>
    <col min="3078" max="3078" width="4.85546875" style="354" customWidth="1"/>
    <col min="3079" max="3080" width="5" style="354" customWidth="1"/>
    <col min="3081" max="3081" width="5.140625" style="354" customWidth="1"/>
    <col min="3082" max="3082" width="4.85546875" style="354" customWidth="1"/>
    <col min="3083" max="3083" width="5.140625" style="354" customWidth="1"/>
    <col min="3084" max="3084" width="5.28515625" style="354" customWidth="1"/>
    <col min="3085" max="3085" width="4.7109375" style="354" customWidth="1"/>
    <col min="3086" max="3086" width="5" style="354" customWidth="1"/>
    <col min="3087" max="3087" width="4.28515625" style="354" customWidth="1"/>
    <col min="3088" max="3089" width="5.5703125" style="354" customWidth="1"/>
    <col min="3090" max="3090" width="4.85546875" style="354" customWidth="1"/>
    <col min="3091" max="3091" width="5.5703125" style="354" customWidth="1"/>
    <col min="3092" max="3092" width="6.28515625" style="354" customWidth="1"/>
    <col min="3093" max="3093" width="6.85546875" style="354" customWidth="1"/>
    <col min="3094" max="3094" width="7.140625" style="354" customWidth="1"/>
    <col min="3095" max="3328" width="9.140625" style="354"/>
    <col min="3329" max="3329" width="2.85546875" style="354" customWidth="1"/>
    <col min="3330" max="3330" width="2.42578125" style="354" customWidth="1"/>
    <col min="3331" max="3331" width="5.42578125" style="354" customWidth="1"/>
    <col min="3332" max="3332" width="26.7109375" style="354" customWidth="1"/>
    <col min="3333" max="3333" width="5.140625" style="354" customWidth="1"/>
    <col min="3334" max="3334" width="4.85546875" style="354" customWidth="1"/>
    <col min="3335" max="3336" width="5" style="354" customWidth="1"/>
    <col min="3337" max="3337" width="5.140625" style="354" customWidth="1"/>
    <col min="3338" max="3338" width="4.85546875" style="354" customWidth="1"/>
    <col min="3339" max="3339" width="5.140625" style="354" customWidth="1"/>
    <col min="3340" max="3340" width="5.28515625" style="354" customWidth="1"/>
    <col min="3341" max="3341" width="4.7109375" style="354" customWidth="1"/>
    <col min="3342" max="3342" width="5" style="354" customWidth="1"/>
    <col min="3343" max="3343" width="4.28515625" style="354" customWidth="1"/>
    <col min="3344" max="3345" width="5.5703125" style="354" customWidth="1"/>
    <col min="3346" max="3346" width="4.85546875" style="354" customWidth="1"/>
    <col min="3347" max="3347" width="5.5703125" style="354" customWidth="1"/>
    <col min="3348" max="3348" width="6.28515625" style="354" customWidth="1"/>
    <col min="3349" max="3349" width="6.85546875" style="354" customWidth="1"/>
    <col min="3350" max="3350" width="7.140625" style="354" customWidth="1"/>
    <col min="3351" max="3584" width="9.140625" style="354"/>
    <col min="3585" max="3585" width="2.85546875" style="354" customWidth="1"/>
    <col min="3586" max="3586" width="2.42578125" style="354" customWidth="1"/>
    <col min="3587" max="3587" width="5.42578125" style="354" customWidth="1"/>
    <col min="3588" max="3588" width="26.7109375" style="354" customWidth="1"/>
    <col min="3589" max="3589" width="5.140625" style="354" customWidth="1"/>
    <col min="3590" max="3590" width="4.85546875" style="354" customWidth="1"/>
    <col min="3591" max="3592" width="5" style="354" customWidth="1"/>
    <col min="3593" max="3593" width="5.140625" style="354" customWidth="1"/>
    <col min="3594" max="3594" width="4.85546875" style="354" customWidth="1"/>
    <col min="3595" max="3595" width="5.140625" style="354" customWidth="1"/>
    <col min="3596" max="3596" width="5.28515625" style="354" customWidth="1"/>
    <col min="3597" max="3597" width="4.7109375" style="354" customWidth="1"/>
    <col min="3598" max="3598" width="5" style="354" customWidth="1"/>
    <col min="3599" max="3599" width="4.28515625" style="354" customWidth="1"/>
    <col min="3600" max="3601" width="5.5703125" style="354" customWidth="1"/>
    <col min="3602" max="3602" width="4.85546875" style="354" customWidth="1"/>
    <col min="3603" max="3603" width="5.5703125" style="354" customWidth="1"/>
    <col min="3604" max="3604" width="6.28515625" style="354" customWidth="1"/>
    <col min="3605" max="3605" width="6.85546875" style="354" customWidth="1"/>
    <col min="3606" max="3606" width="7.140625" style="354" customWidth="1"/>
    <col min="3607" max="3840" width="9.140625" style="354"/>
    <col min="3841" max="3841" width="2.85546875" style="354" customWidth="1"/>
    <col min="3842" max="3842" width="2.42578125" style="354" customWidth="1"/>
    <col min="3843" max="3843" width="5.42578125" style="354" customWidth="1"/>
    <col min="3844" max="3844" width="26.7109375" style="354" customWidth="1"/>
    <col min="3845" max="3845" width="5.140625" style="354" customWidth="1"/>
    <col min="3846" max="3846" width="4.85546875" style="354" customWidth="1"/>
    <col min="3847" max="3848" width="5" style="354" customWidth="1"/>
    <col min="3849" max="3849" width="5.140625" style="354" customWidth="1"/>
    <col min="3850" max="3850" width="4.85546875" style="354" customWidth="1"/>
    <col min="3851" max="3851" width="5.140625" style="354" customWidth="1"/>
    <col min="3852" max="3852" width="5.28515625" style="354" customWidth="1"/>
    <col min="3853" max="3853" width="4.7109375" style="354" customWidth="1"/>
    <col min="3854" max="3854" width="5" style="354" customWidth="1"/>
    <col min="3855" max="3855" width="4.28515625" style="354" customWidth="1"/>
    <col min="3856" max="3857" width="5.5703125" style="354" customWidth="1"/>
    <col min="3858" max="3858" width="4.85546875" style="354" customWidth="1"/>
    <col min="3859" max="3859" width="5.5703125" style="354" customWidth="1"/>
    <col min="3860" max="3860" width="6.28515625" style="354" customWidth="1"/>
    <col min="3861" max="3861" width="6.85546875" style="354" customWidth="1"/>
    <col min="3862" max="3862" width="7.140625" style="354" customWidth="1"/>
    <col min="3863" max="4096" width="9.140625" style="354"/>
    <col min="4097" max="4097" width="2.85546875" style="354" customWidth="1"/>
    <col min="4098" max="4098" width="2.42578125" style="354" customWidth="1"/>
    <col min="4099" max="4099" width="5.42578125" style="354" customWidth="1"/>
    <col min="4100" max="4100" width="26.7109375" style="354" customWidth="1"/>
    <col min="4101" max="4101" width="5.140625" style="354" customWidth="1"/>
    <col min="4102" max="4102" width="4.85546875" style="354" customWidth="1"/>
    <col min="4103" max="4104" width="5" style="354" customWidth="1"/>
    <col min="4105" max="4105" width="5.140625" style="354" customWidth="1"/>
    <col min="4106" max="4106" width="4.85546875" style="354" customWidth="1"/>
    <col min="4107" max="4107" width="5.140625" style="354" customWidth="1"/>
    <col min="4108" max="4108" width="5.28515625" style="354" customWidth="1"/>
    <col min="4109" max="4109" width="4.7109375" style="354" customWidth="1"/>
    <col min="4110" max="4110" width="5" style="354" customWidth="1"/>
    <col min="4111" max="4111" width="4.28515625" style="354" customWidth="1"/>
    <col min="4112" max="4113" width="5.5703125" style="354" customWidth="1"/>
    <col min="4114" max="4114" width="4.85546875" style="354" customWidth="1"/>
    <col min="4115" max="4115" width="5.5703125" style="354" customWidth="1"/>
    <col min="4116" max="4116" width="6.28515625" style="354" customWidth="1"/>
    <col min="4117" max="4117" width="6.85546875" style="354" customWidth="1"/>
    <col min="4118" max="4118" width="7.140625" style="354" customWidth="1"/>
    <col min="4119" max="4352" width="9.140625" style="354"/>
    <col min="4353" max="4353" width="2.85546875" style="354" customWidth="1"/>
    <col min="4354" max="4354" width="2.42578125" style="354" customWidth="1"/>
    <col min="4355" max="4355" width="5.42578125" style="354" customWidth="1"/>
    <col min="4356" max="4356" width="26.7109375" style="354" customWidth="1"/>
    <col min="4357" max="4357" width="5.140625" style="354" customWidth="1"/>
    <col min="4358" max="4358" width="4.85546875" style="354" customWidth="1"/>
    <col min="4359" max="4360" width="5" style="354" customWidth="1"/>
    <col min="4361" max="4361" width="5.140625" style="354" customWidth="1"/>
    <col min="4362" max="4362" width="4.85546875" style="354" customWidth="1"/>
    <col min="4363" max="4363" width="5.140625" style="354" customWidth="1"/>
    <col min="4364" max="4364" width="5.28515625" style="354" customWidth="1"/>
    <col min="4365" max="4365" width="4.7109375" style="354" customWidth="1"/>
    <col min="4366" max="4366" width="5" style="354" customWidth="1"/>
    <col min="4367" max="4367" width="4.28515625" style="354" customWidth="1"/>
    <col min="4368" max="4369" width="5.5703125" style="354" customWidth="1"/>
    <col min="4370" max="4370" width="4.85546875" style="354" customWidth="1"/>
    <col min="4371" max="4371" width="5.5703125" style="354" customWidth="1"/>
    <col min="4372" max="4372" width="6.28515625" style="354" customWidth="1"/>
    <col min="4373" max="4373" width="6.85546875" style="354" customWidth="1"/>
    <col min="4374" max="4374" width="7.140625" style="354" customWidth="1"/>
    <col min="4375" max="4608" width="9.140625" style="354"/>
    <col min="4609" max="4609" width="2.85546875" style="354" customWidth="1"/>
    <col min="4610" max="4610" width="2.42578125" style="354" customWidth="1"/>
    <col min="4611" max="4611" width="5.42578125" style="354" customWidth="1"/>
    <col min="4612" max="4612" width="26.7109375" style="354" customWidth="1"/>
    <col min="4613" max="4613" width="5.140625" style="354" customWidth="1"/>
    <col min="4614" max="4614" width="4.85546875" style="354" customWidth="1"/>
    <col min="4615" max="4616" width="5" style="354" customWidth="1"/>
    <col min="4617" max="4617" width="5.140625" style="354" customWidth="1"/>
    <col min="4618" max="4618" width="4.85546875" style="354" customWidth="1"/>
    <col min="4619" max="4619" width="5.140625" style="354" customWidth="1"/>
    <col min="4620" max="4620" width="5.28515625" style="354" customWidth="1"/>
    <col min="4621" max="4621" width="4.7109375" style="354" customWidth="1"/>
    <col min="4622" max="4622" width="5" style="354" customWidth="1"/>
    <col min="4623" max="4623" width="4.28515625" style="354" customWidth="1"/>
    <col min="4624" max="4625" width="5.5703125" style="354" customWidth="1"/>
    <col min="4626" max="4626" width="4.85546875" style="354" customWidth="1"/>
    <col min="4627" max="4627" width="5.5703125" style="354" customWidth="1"/>
    <col min="4628" max="4628" width="6.28515625" style="354" customWidth="1"/>
    <col min="4629" max="4629" width="6.85546875" style="354" customWidth="1"/>
    <col min="4630" max="4630" width="7.140625" style="354" customWidth="1"/>
    <col min="4631" max="4864" width="9.140625" style="354"/>
    <col min="4865" max="4865" width="2.85546875" style="354" customWidth="1"/>
    <col min="4866" max="4866" width="2.42578125" style="354" customWidth="1"/>
    <col min="4867" max="4867" width="5.42578125" style="354" customWidth="1"/>
    <col min="4868" max="4868" width="26.7109375" style="354" customWidth="1"/>
    <col min="4869" max="4869" width="5.140625" style="354" customWidth="1"/>
    <col min="4870" max="4870" width="4.85546875" style="354" customWidth="1"/>
    <col min="4871" max="4872" width="5" style="354" customWidth="1"/>
    <col min="4873" max="4873" width="5.140625" style="354" customWidth="1"/>
    <col min="4874" max="4874" width="4.85546875" style="354" customWidth="1"/>
    <col min="4875" max="4875" width="5.140625" style="354" customWidth="1"/>
    <col min="4876" max="4876" width="5.28515625" style="354" customWidth="1"/>
    <col min="4877" max="4877" width="4.7109375" style="354" customWidth="1"/>
    <col min="4878" max="4878" width="5" style="354" customWidth="1"/>
    <col min="4879" max="4879" width="4.28515625" style="354" customWidth="1"/>
    <col min="4880" max="4881" width="5.5703125" style="354" customWidth="1"/>
    <col min="4882" max="4882" width="4.85546875" style="354" customWidth="1"/>
    <col min="4883" max="4883" width="5.5703125" style="354" customWidth="1"/>
    <col min="4884" max="4884" width="6.28515625" style="354" customWidth="1"/>
    <col min="4885" max="4885" width="6.85546875" style="354" customWidth="1"/>
    <col min="4886" max="4886" width="7.140625" style="354" customWidth="1"/>
    <col min="4887" max="5120" width="9.140625" style="354"/>
    <col min="5121" max="5121" width="2.85546875" style="354" customWidth="1"/>
    <col min="5122" max="5122" width="2.42578125" style="354" customWidth="1"/>
    <col min="5123" max="5123" width="5.42578125" style="354" customWidth="1"/>
    <col min="5124" max="5124" width="26.7109375" style="354" customWidth="1"/>
    <col min="5125" max="5125" width="5.140625" style="354" customWidth="1"/>
    <col min="5126" max="5126" width="4.85546875" style="354" customWidth="1"/>
    <col min="5127" max="5128" width="5" style="354" customWidth="1"/>
    <col min="5129" max="5129" width="5.140625" style="354" customWidth="1"/>
    <col min="5130" max="5130" width="4.85546875" style="354" customWidth="1"/>
    <col min="5131" max="5131" width="5.140625" style="354" customWidth="1"/>
    <col min="5132" max="5132" width="5.28515625" style="354" customWidth="1"/>
    <col min="5133" max="5133" width="4.7109375" style="354" customWidth="1"/>
    <col min="5134" max="5134" width="5" style="354" customWidth="1"/>
    <col min="5135" max="5135" width="4.28515625" style="354" customWidth="1"/>
    <col min="5136" max="5137" width="5.5703125" style="354" customWidth="1"/>
    <col min="5138" max="5138" width="4.85546875" style="354" customWidth="1"/>
    <col min="5139" max="5139" width="5.5703125" style="354" customWidth="1"/>
    <col min="5140" max="5140" width="6.28515625" style="354" customWidth="1"/>
    <col min="5141" max="5141" width="6.85546875" style="354" customWidth="1"/>
    <col min="5142" max="5142" width="7.140625" style="354" customWidth="1"/>
    <col min="5143" max="5376" width="9.140625" style="354"/>
    <col min="5377" max="5377" width="2.85546875" style="354" customWidth="1"/>
    <col min="5378" max="5378" width="2.42578125" style="354" customWidth="1"/>
    <col min="5379" max="5379" width="5.42578125" style="354" customWidth="1"/>
    <col min="5380" max="5380" width="26.7109375" style="354" customWidth="1"/>
    <col min="5381" max="5381" width="5.140625" style="354" customWidth="1"/>
    <col min="5382" max="5382" width="4.85546875" style="354" customWidth="1"/>
    <col min="5383" max="5384" width="5" style="354" customWidth="1"/>
    <col min="5385" max="5385" width="5.140625" style="354" customWidth="1"/>
    <col min="5386" max="5386" width="4.85546875" style="354" customWidth="1"/>
    <col min="5387" max="5387" width="5.140625" style="354" customWidth="1"/>
    <col min="5388" max="5388" width="5.28515625" style="354" customWidth="1"/>
    <col min="5389" max="5389" width="4.7109375" style="354" customWidth="1"/>
    <col min="5390" max="5390" width="5" style="354" customWidth="1"/>
    <col min="5391" max="5391" width="4.28515625" style="354" customWidth="1"/>
    <col min="5392" max="5393" width="5.5703125" style="354" customWidth="1"/>
    <col min="5394" max="5394" width="4.85546875" style="354" customWidth="1"/>
    <col min="5395" max="5395" width="5.5703125" style="354" customWidth="1"/>
    <col min="5396" max="5396" width="6.28515625" style="354" customWidth="1"/>
    <col min="5397" max="5397" width="6.85546875" style="354" customWidth="1"/>
    <col min="5398" max="5398" width="7.140625" style="354" customWidth="1"/>
    <col min="5399" max="5632" width="9.140625" style="354"/>
    <col min="5633" max="5633" width="2.85546875" style="354" customWidth="1"/>
    <col min="5634" max="5634" width="2.42578125" style="354" customWidth="1"/>
    <col min="5635" max="5635" width="5.42578125" style="354" customWidth="1"/>
    <col min="5636" max="5636" width="26.7109375" style="354" customWidth="1"/>
    <col min="5637" max="5637" width="5.140625" style="354" customWidth="1"/>
    <col min="5638" max="5638" width="4.85546875" style="354" customWidth="1"/>
    <col min="5639" max="5640" width="5" style="354" customWidth="1"/>
    <col min="5641" max="5641" width="5.140625" style="354" customWidth="1"/>
    <col min="5642" max="5642" width="4.85546875" style="354" customWidth="1"/>
    <col min="5643" max="5643" width="5.140625" style="354" customWidth="1"/>
    <col min="5644" max="5644" width="5.28515625" style="354" customWidth="1"/>
    <col min="5645" max="5645" width="4.7109375" style="354" customWidth="1"/>
    <col min="5646" max="5646" width="5" style="354" customWidth="1"/>
    <col min="5647" max="5647" width="4.28515625" style="354" customWidth="1"/>
    <col min="5648" max="5649" width="5.5703125" style="354" customWidth="1"/>
    <col min="5650" max="5650" width="4.85546875" style="354" customWidth="1"/>
    <col min="5651" max="5651" width="5.5703125" style="354" customWidth="1"/>
    <col min="5652" max="5652" width="6.28515625" style="354" customWidth="1"/>
    <col min="5653" max="5653" width="6.85546875" style="354" customWidth="1"/>
    <col min="5654" max="5654" width="7.140625" style="354" customWidth="1"/>
    <col min="5655" max="5888" width="9.140625" style="354"/>
    <col min="5889" max="5889" width="2.85546875" style="354" customWidth="1"/>
    <col min="5890" max="5890" width="2.42578125" style="354" customWidth="1"/>
    <col min="5891" max="5891" width="5.42578125" style="354" customWidth="1"/>
    <col min="5892" max="5892" width="26.7109375" style="354" customWidth="1"/>
    <col min="5893" max="5893" width="5.140625" style="354" customWidth="1"/>
    <col min="5894" max="5894" width="4.85546875" style="354" customWidth="1"/>
    <col min="5895" max="5896" width="5" style="354" customWidth="1"/>
    <col min="5897" max="5897" width="5.140625" style="354" customWidth="1"/>
    <col min="5898" max="5898" width="4.85546875" style="354" customWidth="1"/>
    <col min="5899" max="5899" width="5.140625" style="354" customWidth="1"/>
    <col min="5900" max="5900" width="5.28515625" style="354" customWidth="1"/>
    <col min="5901" max="5901" width="4.7109375" style="354" customWidth="1"/>
    <col min="5902" max="5902" width="5" style="354" customWidth="1"/>
    <col min="5903" max="5903" width="4.28515625" style="354" customWidth="1"/>
    <col min="5904" max="5905" width="5.5703125" style="354" customWidth="1"/>
    <col min="5906" max="5906" width="4.85546875" style="354" customWidth="1"/>
    <col min="5907" max="5907" width="5.5703125" style="354" customWidth="1"/>
    <col min="5908" max="5908" width="6.28515625" style="354" customWidth="1"/>
    <col min="5909" max="5909" width="6.85546875" style="354" customWidth="1"/>
    <col min="5910" max="5910" width="7.140625" style="354" customWidth="1"/>
    <col min="5911" max="6144" width="9.140625" style="354"/>
    <col min="6145" max="6145" width="2.85546875" style="354" customWidth="1"/>
    <col min="6146" max="6146" width="2.42578125" style="354" customWidth="1"/>
    <col min="6147" max="6147" width="5.42578125" style="354" customWidth="1"/>
    <col min="6148" max="6148" width="26.7109375" style="354" customWidth="1"/>
    <col min="6149" max="6149" width="5.140625" style="354" customWidth="1"/>
    <col min="6150" max="6150" width="4.85546875" style="354" customWidth="1"/>
    <col min="6151" max="6152" width="5" style="354" customWidth="1"/>
    <col min="6153" max="6153" width="5.140625" style="354" customWidth="1"/>
    <col min="6154" max="6154" width="4.85546875" style="354" customWidth="1"/>
    <col min="6155" max="6155" width="5.140625" style="354" customWidth="1"/>
    <col min="6156" max="6156" width="5.28515625" style="354" customWidth="1"/>
    <col min="6157" max="6157" width="4.7109375" style="354" customWidth="1"/>
    <col min="6158" max="6158" width="5" style="354" customWidth="1"/>
    <col min="6159" max="6159" width="4.28515625" style="354" customWidth="1"/>
    <col min="6160" max="6161" width="5.5703125" style="354" customWidth="1"/>
    <col min="6162" max="6162" width="4.85546875" style="354" customWidth="1"/>
    <col min="6163" max="6163" width="5.5703125" style="354" customWidth="1"/>
    <col min="6164" max="6164" width="6.28515625" style="354" customWidth="1"/>
    <col min="6165" max="6165" width="6.85546875" style="354" customWidth="1"/>
    <col min="6166" max="6166" width="7.140625" style="354" customWidth="1"/>
    <col min="6167" max="6400" width="9.140625" style="354"/>
    <col min="6401" max="6401" width="2.85546875" style="354" customWidth="1"/>
    <col min="6402" max="6402" width="2.42578125" style="354" customWidth="1"/>
    <col min="6403" max="6403" width="5.42578125" style="354" customWidth="1"/>
    <col min="6404" max="6404" width="26.7109375" style="354" customWidth="1"/>
    <col min="6405" max="6405" width="5.140625" style="354" customWidth="1"/>
    <col min="6406" max="6406" width="4.85546875" style="354" customWidth="1"/>
    <col min="6407" max="6408" width="5" style="354" customWidth="1"/>
    <col min="6409" max="6409" width="5.140625" style="354" customWidth="1"/>
    <col min="6410" max="6410" width="4.85546875" style="354" customWidth="1"/>
    <col min="6411" max="6411" width="5.140625" style="354" customWidth="1"/>
    <col min="6412" max="6412" width="5.28515625" style="354" customWidth="1"/>
    <col min="6413" max="6413" width="4.7109375" style="354" customWidth="1"/>
    <col min="6414" max="6414" width="5" style="354" customWidth="1"/>
    <col min="6415" max="6415" width="4.28515625" style="354" customWidth="1"/>
    <col min="6416" max="6417" width="5.5703125" style="354" customWidth="1"/>
    <col min="6418" max="6418" width="4.85546875" style="354" customWidth="1"/>
    <col min="6419" max="6419" width="5.5703125" style="354" customWidth="1"/>
    <col min="6420" max="6420" width="6.28515625" style="354" customWidth="1"/>
    <col min="6421" max="6421" width="6.85546875" style="354" customWidth="1"/>
    <col min="6422" max="6422" width="7.140625" style="354" customWidth="1"/>
    <col min="6423" max="6656" width="9.140625" style="354"/>
    <col min="6657" max="6657" width="2.85546875" style="354" customWidth="1"/>
    <col min="6658" max="6658" width="2.42578125" style="354" customWidth="1"/>
    <col min="6659" max="6659" width="5.42578125" style="354" customWidth="1"/>
    <col min="6660" max="6660" width="26.7109375" style="354" customWidth="1"/>
    <col min="6661" max="6661" width="5.140625" style="354" customWidth="1"/>
    <col min="6662" max="6662" width="4.85546875" style="354" customWidth="1"/>
    <col min="6663" max="6664" width="5" style="354" customWidth="1"/>
    <col min="6665" max="6665" width="5.140625" style="354" customWidth="1"/>
    <col min="6666" max="6666" width="4.85546875" style="354" customWidth="1"/>
    <col min="6667" max="6667" width="5.140625" style="354" customWidth="1"/>
    <col min="6668" max="6668" width="5.28515625" style="354" customWidth="1"/>
    <col min="6669" max="6669" width="4.7109375" style="354" customWidth="1"/>
    <col min="6670" max="6670" width="5" style="354" customWidth="1"/>
    <col min="6671" max="6671" width="4.28515625" style="354" customWidth="1"/>
    <col min="6672" max="6673" width="5.5703125" style="354" customWidth="1"/>
    <col min="6674" max="6674" width="4.85546875" style="354" customWidth="1"/>
    <col min="6675" max="6675" width="5.5703125" style="354" customWidth="1"/>
    <col min="6676" max="6676" width="6.28515625" style="354" customWidth="1"/>
    <col min="6677" max="6677" width="6.85546875" style="354" customWidth="1"/>
    <col min="6678" max="6678" width="7.140625" style="354" customWidth="1"/>
    <col min="6679" max="6912" width="9.140625" style="354"/>
    <col min="6913" max="6913" width="2.85546875" style="354" customWidth="1"/>
    <col min="6914" max="6914" width="2.42578125" style="354" customWidth="1"/>
    <col min="6915" max="6915" width="5.42578125" style="354" customWidth="1"/>
    <col min="6916" max="6916" width="26.7109375" style="354" customWidth="1"/>
    <col min="6917" max="6917" width="5.140625" style="354" customWidth="1"/>
    <col min="6918" max="6918" width="4.85546875" style="354" customWidth="1"/>
    <col min="6919" max="6920" width="5" style="354" customWidth="1"/>
    <col min="6921" max="6921" width="5.140625" style="354" customWidth="1"/>
    <col min="6922" max="6922" width="4.85546875" style="354" customWidth="1"/>
    <col min="6923" max="6923" width="5.140625" style="354" customWidth="1"/>
    <col min="6924" max="6924" width="5.28515625" style="354" customWidth="1"/>
    <col min="6925" max="6925" width="4.7109375" style="354" customWidth="1"/>
    <col min="6926" max="6926" width="5" style="354" customWidth="1"/>
    <col min="6927" max="6927" width="4.28515625" style="354" customWidth="1"/>
    <col min="6928" max="6929" width="5.5703125" style="354" customWidth="1"/>
    <col min="6930" max="6930" width="4.85546875" style="354" customWidth="1"/>
    <col min="6931" max="6931" width="5.5703125" style="354" customWidth="1"/>
    <col min="6932" max="6932" width="6.28515625" style="354" customWidth="1"/>
    <col min="6933" max="6933" width="6.85546875" style="354" customWidth="1"/>
    <col min="6934" max="6934" width="7.140625" style="354" customWidth="1"/>
    <col min="6935" max="7168" width="9.140625" style="354"/>
    <col min="7169" max="7169" width="2.85546875" style="354" customWidth="1"/>
    <col min="7170" max="7170" width="2.42578125" style="354" customWidth="1"/>
    <col min="7171" max="7171" width="5.42578125" style="354" customWidth="1"/>
    <col min="7172" max="7172" width="26.7109375" style="354" customWidth="1"/>
    <col min="7173" max="7173" width="5.140625" style="354" customWidth="1"/>
    <col min="7174" max="7174" width="4.85546875" style="354" customWidth="1"/>
    <col min="7175" max="7176" width="5" style="354" customWidth="1"/>
    <col min="7177" max="7177" width="5.140625" style="354" customWidth="1"/>
    <col min="7178" max="7178" width="4.85546875" style="354" customWidth="1"/>
    <col min="7179" max="7179" width="5.140625" style="354" customWidth="1"/>
    <col min="7180" max="7180" width="5.28515625" style="354" customWidth="1"/>
    <col min="7181" max="7181" width="4.7109375" style="354" customWidth="1"/>
    <col min="7182" max="7182" width="5" style="354" customWidth="1"/>
    <col min="7183" max="7183" width="4.28515625" style="354" customWidth="1"/>
    <col min="7184" max="7185" width="5.5703125" style="354" customWidth="1"/>
    <col min="7186" max="7186" width="4.85546875" style="354" customWidth="1"/>
    <col min="7187" max="7187" width="5.5703125" style="354" customWidth="1"/>
    <col min="7188" max="7188" width="6.28515625" style="354" customWidth="1"/>
    <col min="7189" max="7189" width="6.85546875" style="354" customWidth="1"/>
    <col min="7190" max="7190" width="7.140625" style="354" customWidth="1"/>
    <col min="7191" max="7424" width="9.140625" style="354"/>
    <col min="7425" max="7425" width="2.85546875" style="354" customWidth="1"/>
    <col min="7426" max="7426" width="2.42578125" style="354" customWidth="1"/>
    <col min="7427" max="7427" width="5.42578125" style="354" customWidth="1"/>
    <col min="7428" max="7428" width="26.7109375" style="354" customWidth="1"/>
    <col min="7429" max="7429" width="5.140625" style="354" customWidth="1"/>
    <col min="7430" max="7430" width="4.85546875" style="354" customWidth="1"/>
    <col min="7431" max="7432" width="5" style="354" customWidth="1"/>
    <col min="7433" max="7433" width="5.140625" style="354" customWidth="1"/>
    <col min="7434" max="7434" width="4.85546875" style="354" customWidth="1"/>
    <col min="7435" max="7435" width="5.140625" style="354" customWidth="1"/>
    <col min="7436" max="7436" width="5.28515625" style="354" customWidth="1"/>
    <col min="7437" max="7437" width="4.7109375" style="354" customWidth="1"/>
    <col min="7438" max="7438" width="5" style="354" customWidth="1"/>
    <col min="7439" max="7439" width="4.28515625" style="354" customWidth="1"/>
    <col min="7440" max="7441" width="5.5703125" style="354" customWidth="1"/>
    <col min="7442" max="7442" width="4.85546875" style="354" customWidth="1"/>
    <col min="7443" max="7443" width="5.5703125" style="354" customWidth="1"/>
    <col min="7444" max="7444" width="6.28515625" style="354" customWidth="1"/>
    <col min="7445" max="7445" width="6.85546875" style="354" customWidth="1"/>
    <col min="7446" max="7446" width="7.140625" style="354" customWidth="1"/>
    <col min="7447" max="7680" width="9.140625" style="354"/>
    <col min="7681" max="7681" width="2.85546875" style="354" customWidth="1"/>
    <col min="7682" max="7682" width="2.42578125" style="354" customWidth="1"/>
    <col min="7683" max="7683" width="5.42578125" style="354" customWidth="1"/>
    <col min="7684" max="7684" width="26.7109375" style="354" customWidth="1"/>
    <col min="7685" max="7685" width="5.140625" style="354" customWidth="1"/>
    <col min="7686" max="7686" width="4.85546875" style="354" customWidth="1"/>
    <col min="7687" max="7688" width="5" style="354" customWidth="1"/>
    <col min="7689" max="7689" width="5.140625" style="354" customWidth="1"/>
    <col min="7690" max="7690" width="4.85546875" style="354" customWidth="1"/>
    <col min="7691" max="7691" width="5.140625" style="354" customWidth="1"/>
    <col min="7692" max="7692" width="5.28515625" style="354" customWidth="1"/>
    <col min="7693" max="7693" width="4.7109375" style="354" customWidth="1"/>
    <col min="7694" max="7694" width="5" style="354" customWidth="1"/>
    <col min="7695" max="7695" width="4.28515625" style="354" customWidth="1"/>
    <col min="7696" max="7697" width="5.5703125" style="354" customWidth="1"/>
    <col min="7698" max="7698" width="4.85546875" style="354" customWidth="1"/>
    <col min="7699" max="7699" width="5.5703125" style="354" customWidth="1"/>
    <col min="7700" max="7700" width="6.28515625" style="354" customWidth="1"/>
    <col min="7701" max="7701" width="6.85546875" style="354" customWidth="1"/>
    <col min="7702" max="7702" width="7.140625" style="354" customWidth="1"/>
    <col min="7703" max="7936" width="9.140625" style="354"/>
    <col min="7937" max="7937" width="2.85546875" style="354" customWidth="1"/>
    <col min="7938" max="7938" width="2.42578125" style="354" customWidth="1"/>
    <col min="7939" max="7939" width="5.42578125" style="354" customWidth="1"/>
    <col min="7940" max="7940" width="26.7109375" style="354" customWidth="1"/>
    <col min="7941" max="7941" width="5.140625" style="354" customWidth="1"/>
    <col min="7942" max="7942" width="4.85546875" style="354" customWidth="1"/>
    <col min="7943" max="7944" width="5" style="354" customWidth="1"/>
    <col min="7945" max="7945" width="5.140625" style="354" customWidth="1"/>
    <col min="7946" max="7946" width="4.85546875" style="354" customWidth="1"/>
    <col min="7947" max="7947" width="5.140625" style="354" customWidth="1"/>
    <col min="7948" max="7948" width="5.28515625" style="354" customWidth="1"/>
    <col min="7949" max="7949" width="4.7109375" style="354" customWidth="1"/>
    <col min="7950" max="7950" width="5" style="354" customWidth="1"/>
    <col min="7951" max="7951" width="4.28515625" style="354" customWidth="1"/>
    <col min="7952" max="7953" width="5.5703125" style="354" customWidth="1"/>
    <col min="7954" max="7954" width="4.85546875" style="354" customWidth="1"/>
    <col min="7955" max="7955" width="5.5703125" style="354" customWidth="1"/>
    <col min="7956" max="7956" width="6.28515625" style="354" customWidth="1"/>
    <col min="7957" max="7957" width="6.85546875" style="354" customWidth="1"/>
    <col min="7958" max="7958" width="7.140625" style="354" customWidth="1"/>
    <col min="7959" max="8192" width="9.140625" style="354"/>
    <col min="8193" max="8193" width="2.85546875" style="354" customWidth="1"/>
    <col min="8194" max="8194" width="2.42578125" style="354" customWidth="1"/>
    <col min="8195" max="8195" width="5.42578125" style="354" customWidth="1"/>
    <col min="8196" max="8196" width="26.7109375" style="354" customWidth="1"/>
    <col min="8197" max="8197" width="5.140625" style="354" customWidth="1"/>
    <col min="8198" max="8198" width="4.85546875" style="354" customWidth="1"/>
    <col min="8199" max="8200" width="5" style="354" customWidth="1"/>
    <col min="8201" max="8201" width="5.140625" style="354" customWidth="1"/>
    <col min="8202" max="8202" width="4.85546875" style="354" customWidth="1"/>
    <col min="8203" max="8203" width="5.140625" style="354" customWidth="1"/>
    <col min="8204" max="8204" width="5.28515625" style="354" customWidth="1"/>
    <col min="8205" max="8205" width="4.7109375" style="354" customWidth="1"/>
    <col min="8206" max="8206" width="5" style="354" customWidth="1"/>
    <col min="8207" max="8207" width="4.28515625" style="354" customWidth="1"/>
    <col min="8208" max="8209" width="5.5703125" style="354" customWidth="1"/>
    <col min="8210" max="8210" width="4.85546875" style="354" customWidth="1"/>
    <col min="8211" max="8211" width="5.5703125" style="354" customWidth="1"/>
    <col min="8212" max="8212" width="6.28515625" style="354" customWidth="1"/>
    <col min="8213" max="8213" width="6.85546875" style="354" customWidth="1"/>
    <col min="8214" max="8214" width="7.140625" style="354" customWidth="1"/>
    <col min="8215" max="8448" width="9.140625" style="354"/>
    <col min="8449" max="8449" width="2.85546875" style="354" customWidth="1"/>
    <col min="8450" max="8450" width="2.42578125" style="354" customWidth="1"/>
    <col min="8451" max="8451" width="5.42578125" style="354" customWidth="1"/>
    <col min="8452" max="8452" width="26.7109375" style="354" customWidth="1"/>
    <col min="8453" max="8453" width="5.140625" style="354" customWidth="1"/>
    <col min="8454" max="8454" width="4.85546875" style="354" customWidth="1"/>
    <col min="8455" max="8456" width="5" style="354" customWidth="1"/>
    <col min="8457" max="8457" width="5.140625" style="354" customWidth="1"/>
    <col min="8458" max="8458" width="4.85546875" style="354" customWidth="1"/>
    <col min="8459" max="8459" width="5.140625" style="354" customWidth="1"/>
    <col min="8460" max="8460" width="5.28515625" style="354" customWidth="1"/>
    <col min="8461" max="8461" width="4.7109375" style="354" customWidth="1"/>
    <col min="8462" max="8462" width="5" style="354" customWidth="1"/>
    <col min="8463" max="8463" width="4.28515625" style="354" customWidth="1"/>
    <col min="8464" max="8465" width="5.5703125" style="354" customWidth="1"/>
    <col min="8466" max="8466" width="4.85546875" style="354" customWidth="1"/>
    <col min="8467" max="8467" width="5.5703125" style="354" customWidth="1"/>
    <col min="8468" max="8468" width="6.28515625" style="354" customWidth="1"/>
    <col min="8469" max="8469" width="6.85546875" style="354" customWidth="1"/>
    <col min="8470" max="8470" width="7.140625" style="354" customWidth="1"/>
    <col min="8471" max="8704" width="9.140625" style="354"/>
    <col min="8705" max="8705" width="2.85546875" style="354" customWidth="1"/>
    <col min="8706" max="8706" width="2.42578125" style="354" customWidth="1"/>
    <col min="8707" max="8707" width="5.42578125" style="354" customWidth="1"/>
    <col min="8708" max="8708" width="26.7109375" style="354" customWidth="1"/>
    <col min="8709" max="8709" width="5.140625" style="354" customWidth="1"/>
    <col min="8710" max="8710" width="4.85546875" style="354" customWidth="1"/>
    <col min="8711" max="8712" width="5" style="354" customWidth="1"/>
    <col min="8713" max="8713" width="5.140625" style="354" customWidth="1"/>
    <col min="8714" max="8714" width="4.85546875" style="354" customWidth="1"/>
    <col min="8715" max="8715" width="5.140625" style="354" customWidth="1"/>
    <col min="8716" max="8716" width="5.28515625" style="354" customWidth="1"/>
    <col min="8717" max="8717" width="4.7109375" style="354" customWidth="1"/>
    <col min="8718" max="8718" width="5" style="354" customWidth="1"/>
    <col min="8719" max="8719" width="4.28515625" style="354" customWidth="1"/>
    <col min="8720" max="8721" width="5.5703125" style="354" customWidth="1"/>
    <col min="8722" max="8722" width="4.85546875" style="354" customWidth="1"/>
    <col min="8723" max="8723" width="5.5703125" style="354" customWidth="1"/>
    <col min="8724" max="8724" width="6.28515625" style="354" customWidth="1"/>
    <col min="8725" max="8725" width="6.85546875" style="354" customWidth="1"/>
    <col min="8726" max="8726" width="7.140625" style="354" customWidth="1"/>
    <col min="8727" max="8960" width="9.140625" style="354"/>
    <col min="8961" max="8961" width="2.85546875" style="354" customWidth="1"/>
    <col min="8962" max="8962" width="2.42578125" style="354" customWidth="1"/>
    <col min="8963" max="8963" width="5.42578125" style="354" customWidth="1"/>
    <col min="8964" max="8964" width="26.7109375" style="354" customWidth="1"/>
    <col min="8965" max="8965" width="5.140625" style="354" customWidth="1"/>
    <col min="8966" max="8966" width="4.85546875" style="354" customWidth="1"/>
    <col min="8967" max="8968" width="5" style="354" customWidth="1"/>
    <col min="8969" max="8969" width="5.140625" style="354" customWidth="1"/>
    <col min="8970" max="8970" width="4.85546875" style="354" customWidth="1"/>
    <col min="8971" max="8971" width="5.140625" style="354" customWidth="1"/>
    <col min="8972" max="8972" width="5.28515625" style="354" customWidth="1"/>
    <col min="8973" max="8973" width="4.7109375" style="354" customWidth="1"/>
    <col min="8974" max="8974" width="5" style="354" customWidth="1"/>
    <col min="8975" max="8975" width="4.28515625" style="354" customWidth="1"/>
    <col min="8976" max="8977" width="5.5703125" style="354" customWidth="1"/>
    <col min="8978" max="8978" width="4.85546875" style="354" customWidth="1"/>
    <col min="8979" max="8979" width="5.5703125" style="354" customWidth="1"/>
    <col min="8980" max="8980" width="6.28515625" style="354" customWidth="1"/>
    <col min="8981" max="8981" width="6.85546875" style="354" customWidth="1"/>
    <col min="8982" max="8982" width="7.140625" style="354" customWidth="1"/>
    <col min="8983" max="9216" width="9.140625" style="354"/>
    <col min="9217" max="9217" width="2.85546875" style="354" customWidth="1"/>
    <col min="9218" max="9218" width="2.42578125" style="354" customWidth="1"/>
    <col min="9219" max="9219" width="5.42578125" style="354" customWidth="1"/>
    <col min="9220" max="9220" width="26.7109375" style="354" customWidth="1"/>
    <col min="9221" max="9221" width="5.140625" style="354" customWidth="1"/>
    <col min="9222" max="9222" width="4.85546875" style="354" customWidth="1"/>
    <col min="9223" max="9224" width="5" style="354" customWidth="1"/>
    <col min="9225" max="9225" width="5.140625" style="354" customWidth="1"/>
    <col min="9226" max="9226" width="4.85546875" style="354" customWidth="1"/>
    <col min="9227" max="9227" width="5.140625" style="354" customWidth="1"/>
    <col min="9228" max="9228" width="5.28515625" style="354" customWidth="1"/>
    <col min="9229" max="9229" width="4.7109375" style="354" customWidth="1"/>
    <col min="9230" max="9230" width="5" style="354" customWidth="1"/>
    <col min="9231" max="9231" width="4.28515625" style="354" customWidth="1"/>
    <col min="9232" max="9233" width="5.5703125" style="354" customWidth="1"/>
    <col min="9234" max="9234" width="4.85546875" style="354" customWidth="1"/>
    <col min="9235" max="9235" width="5.5703125" style="354" customWidth="1"/>
    <col min="9236" max="9236" width="6.28515625" style="354" customWidth="1"/>
    <col min="9237" max="9237" width="6.85546875" style="354" customWidth="1"/>
    <col min="9238" max="9238" width="7.140625" style="354" customWidth="1"/>
    <col min="9239" max="9472" width="9.140625" style="354"/>
    <col min="9473" max="9473" width="2.85546875" style="354" customWidth="1"/>
    <col min="9474" max="9474" width="2.42578125" style="354" customWidth="1"/>
    <col min="9475" max="9475" width="5.42578125" style="354" customWidth="1"/>
    <col min="9476" max="9476" width="26.7109375" style="354" customWidth="1"/>
    <col min="9477" max="9477" width="5.140625" style="354" customWidth="1"/>
    <col min="9478" max="9478" width="4.85546875" style="354" customWidth="1"/>
    <col min="9479" max="9480" width="5" style="354" customWidth="1"/>
    <col min="9481" max="9481" width="5.140625" style="354" customWidth="1"/>
    <col min="9482" max="9482" width="4.85546875" style="354" customWidth="1"/>
    <col min="9483" max="9483" width="5.140625" style="354" customWidth="1"/>
    <col min="9484" max="9484" width="5.28515625" style="354" customWidth="1"/>
    <col min="9485" max="9485" width="4.7109375" style="354" customWidth="1"/>
    <col min="9486" max="9486" width="5" style="354" customWidth="1"/>
    <col min="9487" max="9487" width="4.28515625" style="354" customWidth="1"/>
    <col min="9488" max="9489" width="5.5703125" style="354" customWidth="1"/>
    <col min="9490" max="9490" width="4.85546875" style="354" customWidth="1"/>
    <col min="9491" max="9491" width="5.5703125" style="354" customWidth="1"/>
    <col min="9492" max="9492" width="6.28515625" style="354" customWidth="1"/>
    <col min="9493" max="9493" width="6.85546875" style="354" customWidth="1"/>
    <col min="9494" max="9494" width="7.140625" style="354" customWidth="1"/>
    <col min="9495" max="9728" width="9.140625" style="354"/>
    <col min="9729" max="9729" width="2.85546875" style="354" customWidth="1"/>
    <col min="9730" max="9730" width="2.42578125" style="354" customWidth="1"/>
    <col min="9731" max="9731" width="5.42578125" style="354" customWidth="1"/>
    <col min="9732" max="9732" width="26.7109375" style="354" customWidth="1"/>
    <col min="9733" max="9733" width="5.140625" style="354" customWidth="1"/>
    <col min="9734" max="9734" width="4.85546875" style="354" customWidth="1"/>
    <col min="9735" max="9736" width="5" style="354" customWidth="1"/>
    <col min="9737" max="9737" width="5.140625" style="354" customWidth="1"/>
    <col min="9738" max="9738" width="4.85546875" style="354" customWidth="1"/>
    <col min="9739" max="9739" width="5.140625" style="354" customWidth="1"/>
    <col min="9740" max="9740" width="5.28515625" style="354" customWidth="1"/>
    <col min="9741" max="9741" width="4.7109375" style="354" customWidth="1"/>
    <col min="9742" max="9742" width="5" style="354" customWidth="1"/>
    <col min="9743" max="9743" width="4.28515625" style="354" customWidth="1"/>
    <col min="9744" max="9745" width="5.5703125" style="354" customWidth="1"/>
    <col min="9746" max="9746" width="4.85546875" style="354" customWidth="1"/>
    <col min="9747" max="9747" width="5.5703125" style="354" customWidth="1"/>
    <col min="9748" max="9748" width="6.28515625" style="354" customWidth="1"/>
    <col min="9749" max="9749" width="6.85546875" style="354" customWidth="1"/>
    <col min="9750" max="9750" width="7.140625" style="354" customWidth="1"/>
    <col min="9751" max="9984" width="9.140625" style="354"/>
    <col min="9985" max="9985" width="2.85546875" style="354" customWidth="1"/>
    <col min="9986" max="9986" width="2.42578125" style="354" customWidth="1"/>
    <col min="9987" max="9987" width="5.42578125" style="354" customWidth="1"/>
    <col min="9988" max="9988" width="26.7109375" style="354" customWidth="1"/>
    <col min="9989" max="9989" width="5.140625" style="354" customWidth="1"/>
    <col min="9990" max="9990" width="4.85546875" style="354" customWidth="1"/>
    <col min="9991" max="9992" width="5" style="354" customWidth="1"/>
    <col min="9993" max="9993" width="5.140625" style="354" customWidth="1"/>
    <col min="9994" max="9994" width="4.85546875" style="354" customWidth="1"/>
    <col min="9995" max="9995" width="5.140625" style="354" customWidth="1"/>
    <col min="9996" max="9996" width="5.28515625" style="354" customWidth="1"/>
    <col min="9997" max="9997" width="4.7109375" style="354" customWidth="1"/>
    <col min="9998" max="9998" width="5" style="354" customWidth="1"/>
    <col min="9999" max="9999" width="4.28515625" style="354" customWidth="1"/>
    <col min="10000" max="10001" width="5.5703125" style="354" customWidth="1"/>
    <col min="10002" max="10002" width="4.85546875" style="354" customWidth="1"/>
    <col min="10003" max="10003" width="5.5703125" style="354" customWidth="1"/>
    <col min="10004" max="10004" width="6.28515625" style="354" customWidth="1"/>
    <col min="10005" max="10005" width="6.85546875" style="354" customWidth="1"/>
    <col min="10006" max="10006" width="7.140625" style="354" customWidth="1"/>
    <col min="10007" max="10240" width="9.140625" style="354"/>
    <col min="10241" max="10241" width="2.85546875" style="354" customWidth="1"/>
    <col min="10242" max="10242" width="2.42578125" style="354" customWidth="1"/>
    <col min="10243" max="10243" width="5.42578125" style="354" customWidth="1"/>
    <col min="10244" max="10244" width="26.7109375" style="354" customWidth="1"/>
    <col min="10245" max="10245" width="5.140625" style="354" customWidth="1"/>
    <col min="10246" max="10246" width="4.85546875" style="354" customWidth="1"/>
    <col min="10247" max="10248" width="5" style="354" customWidth="1"/>
    <col min="10249" max="10249" width="5.140625" style="354" customWidth="1"/>
    <col min="10250" max="10250" width="4.85546875" style="354" customWidth="1"/>
    <col min="10251" max="10251" width="5.140625" style="354" customWidth="1"/>
    <col min="10252" max="10252" width="5.28515625" style="354" customWidth="1"/>
    <col min="10253" max="10253" width="4.7109375" style="354" customWidth="1"/>
    <col min="10254" max="10254" width="5" style="354" customWidth="1"/>
    <col min="10255" max="10255" width="4.28515625" style="354" customWidth="1"/>
    <col min="10256" max="10257" width="5.5703125" style="354" customWidth="1"/>
    <col min="10258" max="10258" width="4.85546875" style="354" customWidth="1"/>
    <col min="10259" max="10259" width="5.5703125" style="354" customWidth="1"/>
    <col min="10260" max="10260" width="6.28515625" style="354" customWidth="1"/>
    <col min="10261" max="10261" width="6.85546875" style="354" customWidth="1"/>
    <col min="10262" max="10262" width="7.140625" style="354" customWidth="1"/>
    <col min="10263" max="10496" width="9.140625" style="354"/>
    <col min="10497" max="10497" width="2.85546875" style="354" customWidth="1"/>
    <col min="10498" max="10498" width="2.42578125" style="354" customWidth="1"/>
    <col min="10499" max="10499" width="5.42578125" style="354" customWidth="1"/>
    <col min="10500" max="10500" width="26.7109375" style="354" customWidth="1"/>
    <col min="10501" max="10501" width="5.140625" style="354" customWidth="1"/>
    <col min="10502" max="10502" width="4.85546875" style="354" customWidth="1"/>
    <col min="10503" max="10504" width="5" style="354" customWidth="1"/>
    <col min="10505" max="10505" width="5.140625" style="354" customWidth="1"/>
    <col min="10506" max="10506" width="4.85546875" style="354" customWidth="1"/>
    <col min="10507" max="10507" width="5.140625" style="354" customWidth="1"/>
    <col min="10508" max="10508" width="5.28515625" style="354" customWidth="1"/>
    <col min="10509" max="10509" width="4.7109375" style="354" customWidth="1"/>
    <col min="10510" max="10510" width="5" style="354" customWidth="1"/>
    <col min="10511" max="10511" width="4.28515625" style="354" customWidth="1"/>
    <col min="10512" max="10513" width="5.5703125" style="354" customWidth="1"/>
    <col min="10514" max="10514" width="4.85546875" style="354" customWidth="1"/>
    <col min="10515" max="10515" width="5.5703125" style="354" customWidth="1"/>
    <col min="10516" max="10516" width="6.28515625" style="354" customWidth="1"/>
    <col min="10517" max="10517" width="6.85546875" style="354" customWidth="1"/>
    <col min="10518" max="10518" width="7.140625" style="354" customWidth="1"/>
    <col min="10519" max="10752" width="9.140625" style="354"/>
    <col min="10753" max="10753" width="2.85546875" style="354" customWidth="1"/>
    <col min="10754" max="10754" width="2.42578125" style="354" customWidth="1"/>
    <col min="10755" max="10755" width="5.42578125" style="354" customWidth="1"/>
    <col min="10756" max="10756" width="26.7109375" style="354" customWidth="1"/>
    <col min="10757" max="10757" width="5.140625" style="354" customWidth="1"/>
    <col min="10758" max="10758" width="4.85546875" style="354" customWidth="1"/>
    <col min="10759" max="10760" width="5" style="354" customWidth="1"/>
    <col min="10761" max="10761" width="5.140625" style="354" customWidth="1"/>
    <col min="10762" max="10762" width="4.85546875" style="354" customWidth="1"/>
    <col min="10763" max="10763" width="5.140625" style="354" customWidth="1"/>
    <col min="10764" max="10764" width="5.28515625" style="354" customWidth="1"/>
    <col min="10765" max="10765" width="4.7109375" style="354" customWidth="1"/>
    <col min="10766" max="10766" width="5" style="354" customWidth="1"/>
    <col min="10767" max="10767" width="4.28515625" style="354" customWidth="1"/>
    <col min="10768" max="10769" width="5.5703125" style="354" customWidth="1"/>
    <col min="10770" max="10770" width="4.85546875" style="354" customWidth="1"/>
    <col min="10771" max="10771" width="5.5703125" style="354" customWidth="1"/>
    <col min="10772" max="10772" width="6.28515625" style="354" customWidth="1"/>
    <col min="10773" max="10773" width="6.85546875" style="354" customWidth="1"/>
    <col min="10774" max="10774" width="7.140625" style="354" customWidth="1"/>
    <col min="10775" max="11008" width="9.140625" style="354"/>
    <col min="11009" max="11009" width="2.85546875" style="354" customWidth="1"/>
    <col min="11010" max="11010" width="2.42578125" style="354" customWidth="1"/>
    <col min="11011" max="11011" width="5.42578125" style="354" customWidth="1"/>
    <col min="11012" max="11012" width="26.7109375" style="354" customWidth="1"/>
    <col min="11013" max="11013" width="5.140625" style="354" customWidth="1"/>
    <col min="11014" max="11014" width="4.85546875" style="354" customWidth="1"/>
    <col min="11015" max="11016" width="5" style="354" customWidth="1"/>
    <col min="11017" max="11017" width="5.140625" style="354" customWidth="1"/>
    <col min="11018" max="11018" width="4.85546875" style="354" customWidth="1"/>
    <col min="11019" max="11019" width="5.140625" style="354" customWidth="1"/>
    <col min="11020" max="11020" width="5.28515625" style="354" customWidth="1"/>
    <col min="11021" max="11021" width="4.7109375" style="354" customWidth="1"/>
    <col min="11022" max="11022" width="5" style="354" customWidth="1"/>
    <col min="11023" max="11023" width="4.28515625" style="354" customWidth="1"/>
    <col min="11024" max="11025" width="5.5703125" style="354" customWidth="1"/>
    <col min="11026" max="11026" width="4.85546875" style="354" customWidth="1"/>
    <col min="11027" max="11027" width="5.5703125" style="354" customWidth="1"/>
    <col min="11028" max="11028" width="6.28515625" style="354" customWidth="1"/>
    <col min="11029" max="11029" width="6.85546875" style="354" customWidth="1"/>
    <col min="11030" max="11030" width="7.140625" style="354" customWidth="1"/>
    <col min="11031" max="11264" width="9.140625" style="354"/>
    <col min="11265" max="11265" width="2.85546875" style="354" customWidth="1"/>
    <col min="11266" max="11266" width="2.42578125" style="354" customWidth="1"/>
    <col min="11267" max="11267" width="5.42578125" style="354" customWidth="1"/>
    <col min="11268" max="11268" width="26.7109375" style="354" customWidth="1"/>
    <col min="11269" max="11269" width="5.140625" style="354" customWidth="1"/>
    <col min="11270" max="11270" width="4.85546875" style="354" customWidth="1"/>
    <col min="11271" max="11272" width="5" style="354" customWidth="1"/>
    <col min="11273" max="11273" width="5.140625" style="354" customWidth="1"/>
    <col min="11274" max="11274" width="4.85546875" style="354" customWidth="1"/>
    <col min="11275" max="11275" width="5.140625" style="354" customWidth="1"/>
    <col min="11276" max="11276" width="5.28515625" style="354" customWidth="1"/>
    <col min="11277" max="11277" width="4.7109375" style="354" customWidth="1"/>
    <col min="11278" max="11278" width="5" style="354" customWidth="1"/>
    <col min="11279" max="11279" width="4.28515625" style="354" customWidth="1"/>
    <col min="11280" max="11281" width="5.5703125" style="354" customWidth="1"/>
    <col min="11282" max="11282" width="4.85546875" style="354" customWidth="1"/>
    <col min="11283" max="11283" width="5.5703125" style="354" customWidth="1"/>
    <col min="11284" max="11284" width="6.28515625" style="354" customWidth="1"/>
    <col min="11285" max="11285" width="6.85546875" style="354" customWidth="1"/>
    <col min="11286" max="11286" width="7.140625" style="354" customWidth="1"/>
    <col min="11287" max="11520" width="9.140625" style="354"/>
    <col min="11521" max="11521" width="2.85546875" style="354" customWidth="1"/>
    <col min="11522" max="11522" width="2.42578125" style="354" customWidth="1"/>
    <col min="11523" max="11523" width="5.42578125" style="354" customWidth="1"/>
    <col min="11524" max="11524" width="26.7109375" style="354" customWidth="1"/>
    <col min="11525" max="11525" width="5.140625" style="354" customWidth="1"/>
    <col min="11526" max="11526" width="4.85546875" style="354" customWidth="1"/>
    <col min="11527" max="11528" width="5" style="354" customWidth="1"/>
    <col min="11529" max="11529" width="5.140625" style="354" customWidth="1"/>
    <col min="11530" max="11530" width="4.85546875" style="354" customWidth="1"/>
    <col min="11531" max="11531" width="5.140625" style="354" customWidth="1"/>
    <col min="11532" max="11532" width="5.28515625" style="354" customWidth="1"/>
    <col min="11533" max="11533" width="4.7109375" style="354" customWidth="1"/>
    <col min="11534" max="11534" width="5" style="354" customWidth="1"/>
    <col min="11535" max="11535" width="4.28515625" style="354" customWidth="1"/>
    <col min="11536" max="11537" width="5.5703125" style="354" customWidth="1"/>
    <col min="11538" max="11538" width="4.85546875" style="354" customWidth="1"/>
    <col min="11539" max="11539" width="5.5703125" style="354" customWidth="1"/>
    <col min="11540" max="11540" width="6.28515625" style="354" customWidth="1"/>
    <col min="11541" max="11541" width="6.85546875" style="354" customWidth="1"/>
    <col min="11542" max="11542" width="7.140625" style="354" customWidth="1"/>
    <col min="11543" max="11776" width="9.140625" style="354"/>
    <col min="11777" max="11777" width="2.85546875" style="354" customWidth="1"/>
    <col min="11778" max="11778" width="2.42578125" style="354" customWidth="1"/>
    <col min="11779" max="11779" width="5.42578125" style="354" customWidth="1"/>
    <col min="11780" max="11780" width="26.7109375" style="354" customWidth="1"/>
    <col min="11781" max="11781" width="5.140625" style="354" customWidth="1"/>
    <col min="11782" max="11782" width="4.85546875" style="354" customWidth="1"/>
    <col min="11783" max="11784" width="5" style="354" customWidth="1"/>
    <col min="11785" max="11785" width="5.140625" style="354" customWidth="1"/>
    <col min="11786" max="11786" width="4.85546875" style="354" customWidth="1"/>
    <col min="11787" max="11787" width="5.140625" style="354" customWidth="1"/>
    <col min="11788" max="11788" width="5.28515625" style="354" customWidth="1"/>
    <col min="11789" max="11789" width="4.7109375" style="354" customWidth="1"/>
    <col min="11790" max="11790" width="5" style="354" customWidth="1"/>
    <col min="11791" max="11791" width="4.28515625" style="354" customWidth="1"/>
    <col min="11792" max="11793" width="5.5703125" style="354" customWidth="1"/>
    <col min="11794" max="11794" width="4.85546875" style="354" customWidth="1"/>
    <col min="11795" max="11795" width="5.5703125" style="354" customWidth="1"/>
    <col min="11796" max="11796" width="6.28515625" style="354" customWidth="1"/>
    <col min="11797" max="11797" width="6.85546875" style="354" customWidth="1"/>
    <col min="11798" max="11798" width="7.140625" style="354" customWidth="1"/>
    <col min="11799" max="12032" width="9.140625" style="354"/>
    <col min="12033" max="12033" width="2.85546875" style="354" customWidth="1"/>
    <col min="12034" max="12034" width="2.42578125" style="354" customWidth="1"/>
    <col min="12035" max="12035" width="5.42578125" style="354" customWidth="1"/>
    <col min="12036" max="12036" width="26.7109375" style="354" customWidth="1"/>
    <col min="12037" max="12037" width="5.140625" style="354" customWidth="1"/>
    <col min="12038" max="12038" width="4.85546875" style="354" customWidth="1"/>
    <col min="12039" max="12040" width="5" style="354" customWidth="1"/>
    <col min="12041" max="12041" width="5.140625" style="354" customWidth="1"/>
    <col min="12042" max="12042" width="4.85546875" style="354" customWidth="1"/>
    <col min="12043" max="12043" width="5.140625" style="354" customWidth="1"/>
    <col min="12044" max="12044" width="5.28515625" style="354" customWidth="1"/>
    <col min="12045" max="12045" width="4.7109375" style="354" customWidth="1"/>
    <col min="12046" max="12046" width="5" style="354" customWidth="1"/>
    <col min="12047" max="12047" width="4.28515625" style="354" customWidth="1"/>
    <col min="12048" max="12049" width="5.5703125" style="354" customWidth="1"/>
    <col min="12050" max="12050" width="4.85546875" style="354" customWidth="1"/>
    <col min="12051" max="12051" width="5.5703125" style="354" customWidth="1"/>
    <col min="12052" max="12052" width="6.28515625" style="354" customWidth="1"/>
    <col min="12053" max="12053" width="6.85546875" style="354" customWidth="1"/>
    <col min="12054" max="12054" width="7.140625" style="354" customWidth="1"/>
    <col min="12055" max="12288" width="9.140625" style="354"/>
    <col min="12289" max="12289" width="2.85546875" style="354" customWidth="1"/>
    <col min="12290" max="12290" width="2.42578125" style="354" customWidth="1"/>
    <col min="12291" max="12291" width="5.42578125" style="354" customWidth="1"/>
    <col min="12292" max="12292" width="26.7109375" style="354" customWidth="1"/>
    <col min="12293" max="12293" width="5.140625" style="354" customWidth="1"/>
    <col min="12294" max="12294" width="4.85546875" style="354" customWidth="1"/>
    <col min="12295" max="12296" width="5" style="354" customWidth="1"/>
    <col min="12297" max="12297" width="5.140625" style="354" customWidth="1"/>
    <col min="12298" max="12298" width="4.85546875" style="354" customWidth="1"/>
    <col min="12299" max="12299" width="5.140625" style="354" customWidth="1"/>
    <col min="12300" max="12300" width="5.28515625" style="354" customWidth="1"/>
    <col min="12301" max="12301" width="4.7109375" style="354" customWidth="1"/>
    <col min="12302" max="12302" width="5" style="354" customWidth="1"/>
    <col min="12303" max="12303" width="4.28515625" style="354" customWidth="1"/>
    <col min="12304" max="12305" width="5.5703125" style="354" customWidth="1"/>
    <col min="12306" max="12306" width="4.85546875" style="354" customWidth="1"/>
    <col min="12307" max="12307" width="5.5703125" style="354" customWidth="1"/>
    <col min="12308" max="12308" width="6.28515625" style="354" customWidth="1"/>
    <col min="12309" max="12309" width="6.85546875" style="354" customWidth="1"/>
    <col min="12310" max="12310" width="7.140625" style="354" customWidth="1"/>
    <col min="12311" max="12544" width="9.140625" style="354"/>
    <col min="12545" max="12545" width="2.85546875" style="354" customWidth="1"/>
    <col min="12546" max="12546" width="2.42578125" style="354" customWidth="1"/>
    <col min="12547" max="12547" width="5.42578125" style="354" customWidth="1"/>
    <col min="12548" max="12548" width="26.7109375" style="354" customWidth="1"/>
    <col min="12549" max="12549" width="5.140625" style="354" customWidth="1"/>
    <col min="12550" max="12550" width="4.85546875" style="354" customWidth="1"/>
    <col min="12551" max="12552" width="5" style="354" customWidth="1"/>
    <col min="12553" max="12553" width="5.140625" style="354" customWidth="1"/>
    <col min="12554" max="12554" width="4.85546875" style="354" customWidth="1"/>
    <col min="12555" max="12555" width="5.140625" style="354" customWidth="1"/>
    <col min="12556" max="12556" width="5.28515625" style="354" customWidth="1"/>
    <col min="12557" max="12557" width="4.7109375" style="354" customWidth="1"/>
    <col min="12558" max="12558" width="5" style="354" customWidth="1"/>
    <col min="12559" max="12559" width="4.28515625" style="354" customWidth="1"/>
    <col min="12560" max="12561" width="5.5703125" style="354" customWidth="1"/>
    <col min="12562" max="12562" width="4.85546875" style="354" customWidth="1"/>
    <col min="12563" max="12563" width="5.5703125" style="354" customWidth="1"/>
    <col min="12564" max="12564" width="6.28515625" style="354" customWidth="1"/>
    <col min="12565" max="12565" width="6.85546875" style="354" customWidth="1"/>
    <col min="12566" max="12566" width="7.140625" style="354" customWidth="1"/>
    <col min="12567" max="12800" width="9.140625" style="354"/>
    <col min="12801" max="12801" width="2.85546875" style="354" customWidth="1"/>
    <col min="12802" max="12802" width="2.42578125" style="354" customWidth="1"/>
    <col min="12803" max="12803" width="5.42578125" style="354" customWidth="1"/>
    <col min="12804" max="12804" width="26.7109375" style="354" customWidth="1"/>
    <col min="12805" max="12805" width="5.140625" style="354" customWidth="1"/>
    <col min="12806" max="12806" width="4.85546875" style="354" customWidth="1"/>
    <col min="12807" max="12808" width="5" style="354" customWidth="1"/>
    <col min="12809" max="12809" width="5.140625" style="354" customWidth="1"/>
    <col min="12810" max="12810" width="4.85546875" style="354" customWidth="1"/>
    <col min="12811" max="12811" width="5.140625" style="354" customWidth="1"/>
    <col min="12812" max="12812" width="5.28515625" style="354" customWidth="1"/>
    <col min="12813" max="12813" width="4.7109375" style="354" customWidth="1"/>
    <col min="12814" max="12814" width="5" style="354" customWidth="1"/>
    <col min="12815" max="12815" width="4.28515625" style="354" customWidth="1"/>
    <col min="12816" max="12817" width="5.5703125" style="354" customWidth="1"/>
    <col min="12818" max="12818" width="4.85546875" style="354" customWidth="1"/>
    <col min="12819" max="12819" width="5.5703125" style="354" customWidth="1"/>
    <col min="12820" max="12820" width="6.28515625" style="354" customWidth="1"/>
    <col min="12821" max="12821" width="6.85546875" style="354" customWidth="1"/>
    <col min="12822" max="12822" width="7.140625" style="354" customWidth="1"/>
    <col min="12823" max="13056" width="9.140625" style="354"/>
    <col min="13057" max="13057" width="2.85546875" style="354" customWidth="1"/>
    <col min="13058" max="13058" width="2.42578125" style="354" customWidth="1"/>
    <col min="13059" max="13059" width="5.42578125" style="354" customWidth="1"/>
    <col min="13060" max="13060" width="26.7109375" style="354" customWidth="1"/>
    <col min="13061" max="13061" width="5.140625" style="354" customWidth="1"/>
    <col min="13062" max="13062" width="4.85546875" style="354" customWidth="1"/>
    <col min="13063" max="13064" width="5" style="354" customWidth="1"/>
    <col min="13065" max="13065" width="5.140625" style="354" customWidth="1"/>
    <col min="13066" max="13066" width="4.85546875" style="354" customWidth="1"/>
    <col min="13067" max="13067" width="5.140625" style="354" customWidth="1"/>
    <col min="13068" max="13068" width="5.28515625" style="354" customWidth="1"/>
    <col min="13069" max="13069" width="4.7109375" style="354" customWidth="1"/>
    <col min="13070" max="13070" width="5" style="354" customWidth="1"/>
    <col min="13071" max="13071" width="4.28515625" style="354" customWidth="1"/>
    <col min="13072" max="13073" width="5.5703125" style="354" customWidth="1"/>
    <col min="13074" max="13074" width="4.85546875" style="354" customWidth="1"/>
    <col min="13075" max="13075" width="5.5703125" style="354" customWidth="1"/>
    <col min="13076" max="13076" width="6.28515625" style="354" customWidth="1"/>
    <col min="13077" max="13077" width="6.85546875" style="354" customWidth="1"/>
    <col min="13078" max="13078" width="7.140625" style="354" customWidth="1"/>
    <col min="13079" max="13312" width="9.140625" style="354"/>
    <col min="13313" max="13313" width="2.85546875" style="354" customWidth="1"/>
    <col min="13314" max="13314" width="2.42578125" style="354" customWidth="1"/>
    <col min="13315" max="13315" width="5.42578125" style="354" customWidth="1"/>
    <col min="13316" max="13316" width="26.7109375" style="354" customWidth="1"/>
    <col min="13317" max="13317" width="5.140625" style="354" customWidth="1"/>
    <col min="13318" max="13318" width="4.85546875" style="354" customWidth="1"/>
    <col min="13319" max="13320" width="5" style="354" customWidth="1"/>
    <col min="13321" max="13321" width="5.140625" style="354" customWidth="1"/>
    <col min="13322" max="13322" width="4.85546875" style="354" customWidth="1"/>
    <col min="13323" max="13323" width="5.140625" style="354" customWidth="1"/>
    <col min="13324" max="13324" width="5.28515625" style="354" customWidth="1"/>
    <col min="13325" max="13325" width="4.7109375" style="354" customWidth="1"/>
    <col min="13326" max="13326" width="5" style="354" customWidth="1"/>
    <col min="13327" max="13327" width="4.28515625" style="354" customWidth="1"/>
    <col min="13328" max="13329" width="5.5703125" style="354" customWidth="1"/>
    <col min="13330" max="13330" width="4.85546875" style="354" customWidth="1"/>
    <col min="13331" max="13331" width="5.5703125" style="354" customWidth="1"/>
    <col min="13332" max="13332" width="6.28515625" style="354" customWidth="1"/>
    <col min="13333" max="13333" width="6.85546875" style="354" customWidth="1"/>
    <col min="13334" max="13334" width="7.140625" style="354" customWidth="1"/>
    <col min="13335" max="13568" width="9.140625" style="354"/>
    <col min="13569" max="13569" width="2.85546875" style="354" customWidth="1"/>
    <col min="13570" max="13570" width="2.42578125" style="354" customWidth="1"/>
    <col min="13571" max="13571" width="5.42578125" style="354" customWidth="1"/>
    <col min="13572" max="13572" width="26.7109375" style="354" customWidth="1"/>
    <col min="13573" max="13573" width="5.140625" style="354" customWidth="1"/>
    <col min="13574" max="13574" width="4.85546875" style="354" customWidth="1"/>
    <col min="13575" max="13576" width="5" style="354" customWidth="1"/>
    <col min="13577" max="13577" width="5.140625" style="354" customWidth="1"/>
    <col min="13578" max="13578" width="4.85546875" style="354" customWidth="1"/>
    <col min="13579" max="13579" width="5.140625" style="354" customWidth="1"/>
    <col min="13580" max="13580" width="5.28515625" style="354" customWidth="1"/>
    <col min="13581" max="13581" width="4.7109375" style="354" customWidth="1"/>
    <col min="13582" max="13582" width="5" style="354" customWidth="1"/>
    <col min="13583" max="13583" width="4.28515625" style="354" customWidth="1"/>
    <col min="13584" max="13585" width="5.5703125" style="354" customWidth="1"/>
    <col min="13586" max="13586" width="4.85546875" style="354" customWidth="1"/>
    <col min="13587" max="13587" width="5.5703125" style="354" customWidth="1"/>
    <col min="13588" max="13588" width="6.28515625" style="354" customWidth="1"/>
    <col min="13589" max="13589" width="6.85546875" style="354" customWidth="1"/>
    <col min="13590" max="13590" width="7.140625" style="354" customWidth="1"/>
    <col min="13591" max="13824" width="9.140625" style="354"/>
    <col min="13825" max="13825" width="2.85546875" style="354" customWidth="1"/>
    <col min="13826" max="13826" width="2.42578125" style="354" customWidth="1"/>
    <col min="13827" max="13827" width="5.42578125" style="354" customWidth="1"/>
    <col min="13828" max="13828" width="26.7109375" style="354" customWidth="1"/>
    <col min="13829" max="13829" width="5.140625" style="354" customWidth="1"/>
    <col min="13830" max="13830" width="4.85546875" style="354" customWidth="1"/>
    <col min="13831" max="13832" width="5" style="354" customWidth="1"/>
    <col min="13833" max="13833" width="5.140625" style="354" customWidth="1"/>
    <col min="13834" max="13834" width="4.85546875" style="354" customWidth="1"/>
    <col min="13835" max="13835" width="5.140625" style="354" customWidth="1"/>
    <col min="13836" max="13836" width="5.28515625" style="354" customWidth="1"/>
    <col min="13837" max="13837" width="4.7109375" style="354" customWidth="1"/>
    <col min="13838" max="13838" width="5" style="354" customWidth="1"/>
    <col min="13839" max="13839" width="4.28515625" style="354" customWidth="1"/>
    <col min="13840" max="13841" width="5.5703125" style="354" customWidth="1"/>
    <col min="13842" max="13842" width="4.85546875" style="354" customWidth="1"/>
    <col min="13843" max="13843" width="5.5703125" style="354" customWidth="1"/>
    <col min="13844" max="13844" width="6.28515625" style="354" customWidth="1"/>
    <col min="13845" max="13845" width="6.85546875" style="354" customWidth="1"/>
    <col min="13846" max="13846" width="7.140625" style="354" customWidth="1"/>
    <col min="13847" max="14080" width="9.140625" style="354"/>
    <col min="14081" max="14081" width="2.85546875" style="354" customWidth="1"/>
    <col min="14082" max="14082" width="2.42578125" style="354" customWidth="1"/>
    <col min="14083" max="14083" width="5.42578125" style="354" customWidth="1"/>
    <col min="14084" max="14084" width="26.7109375" style="354" customWidth="1"/>
    <col min="14085" max="14085" width="5.140625" style="354" customWidth="1"/>
    <col min="14086" max="14086" width="4.85546875" style="354" customWidth="1"/>
    <col min="14087" max="14088" width="5" style="354" customWidth="1"/>
    <col min="14089" max="14089" width="5.140625" style="354" customWidth="1"/>
    <col min="14090" max="14090" width="4.85546875" style="354" customWidth="1"/>
    <col min="14091" max="14091" width="5.140625" style="354" customWidth="1"/>
    <col min="14092" max="14092" width="5.28515625" style="354" customWidth="1"/>
    <col min="14093" max="14093" width="4.7109375" style="354" customWidth="1"/>
    <col min="14094" max="14094" width="5" style="354" customWidth="1"/>
    <col min="14095" max="14095" width="4.28515625" style="354" customWidth="1"/>
    <col min="14096" max="14097" width="5.5703125" style="354" customWidth="1"/>
    <col min="14098" max="14098" width="4.85546875" style="354" customWidth="1"/>
    <col min="14099" max="14099" width="5.5703125" style="354" customWidth="1"/>
    <col min="14100" max="14100" width="6.28515625" style="354" customWidth="1"/>
    <col min="14101" max="14101" width="6.85546875" style="354" customWidth="1"/>
    <col min="14102" max="14102" width="7.140625" style="354" customWidth="1"/>
    <col min="14103" max="14336" width="9.140625" style="354"/>
    <col min="14337" max="14337" width="2.85546875" style="354" customWidth="1"/>
    <col min="14338" max="14338" width="2.42578125" style="354" customWidth="1"/>
    <col min="14339" max="14339" width="5.42578125" style="354" customWidth="1"/>
    <col min="14340" max="14340" width="26.7109375" style="354" customWidth="1"/>
    <col min="14341" max="14341" width="5.140625" style="354" customWidth="1"/>
    <col min="14342" max="14342" width="4.85546875" style="354" customWidth="1"/>
    <col min="14343" max="14344" width="5" style="354" customWidth="1"/>
    <col min="14345" max="14345" width="5.140625" style="354" customWidth="1"/>
    <col min="14346" max="14346" width="4.85546875" style="354" customWidth="1"/>
    <col min="14347" max="14347" width="5.140625" style="354" customWidth="1"/>
    <col min="14348" max="14348" width="5.28515625" style="354" customWidth="1"/>
    <col min="14349" max="14349" width="4.7109375" style="354" customWidth="1"/>
    <col min="14350" max="14350" width="5" style="354" customWidth="1"/>
    <col min="14351" max="14351" width="4.28515625" style="354" customWidth="1"/>
    <col min="14352" max="14353" width="5.5703125" style="354" customWidth="1"/>
    <col min="14354" max="14354" width="4.85546875" style="354" customWidth="1"/>
    <col min="14355" max="14355" width="5.5703125" style="354" customWidth="1"/>
    <col min="14356" max="14356" width="6.28515625" style="354" customWidth="1"/>
    <col min="14357" max="14357" width="6.85546875" style="354" customWidth="1"/>
    <col min="14358" max="14358" width="7.140625" style="354" customWidth="1"/>
    <col min="14359" max="14592" width="9.140625" style="354"/>
    <col min="14593" max="14593" width="2.85546875" style="354" customWidth="1"/>
    <col min="14594" max="14594" width="2.42578125" style="354" customWidth="1"/>
    <col min="14595" max="14595" width="5.42578125" style="354" customWidth="1"/>
    <col min="14596" max="14596" width="26.7109375" style="354" customWidth="1"/>
    <col min="14597" max="14597" width="5.140625" style="354" customWidth="1"/>
    <col min="14598" max="14598" width="4.85546875" style="354" customWidth="1"/>
    <col min="14599" max="14600" width="5" style="354" customWidth="1"/>
    <col min="14601" max="14601" width="5.140625" style="354" customWidth="1"/>
    <col min="14602" max="14602" width="4.85546875" style="354" customWidth="1"/>
    <col min="14603" max="14603" width="5.140625" style="354" customWidth="1"/>
    <col min="14604" max="14604" width="5.28515625" style="354" customWidth="1"/>
    <col min="14605" max="14605" width="4.7109375" style="354" customWidth="1"/>
    <col min="14606" max="14606" width="5" style="354" customWidth="1"/>
    <col min="14607" max="14607" width="4.28515625" style="354" customWidth="1"/>
    <col min="14608" max="14609" width="5.5703125" style="354" customWidth="1"/>
    <col min="14610" max="14610" width="4.85546875" style="354" customWidth="1"/>
    <col min="14611" max="14611" width="5.5703125" style="354" customWidth="1"/>
    <col min="14612" max="14612" width="6.28515625" style="354" customWidth="1"/>
    <col min="14613" max="14613" width="6.85546875" style="354" customWidth="1"/>
    <col min="14614" max="14614" width="7.140625" style="354" customWidth="1"/>
    <col min="14615" max="14848" width="9.140625" style="354"/>
    <col min="14849" max="14849" width="2.85546875" style="354" customWidth="1"/>
    <col min="14850" max="14850" width="2.42578125" style="354" customWidth="1"/>
    <col min="14851" max="14851" width="5.42578125" style="354" customWidth="1"/>
    <col min="14852" max="14852" width="26.7109375" style="354" customWidth="1"/>
    <col min="14853" max="14853" width="5.140625" style="354" customWidth="1"/>
    <col min="14854" max="14854" width="4.85546875" style="354" customWidth="1"/>
    <col min="14855" max="14856" width="5" style="354" customWidth="1"/>
    <col min="14857" max="14857" width="5.140625" style="354" customWidth="1"/>
    <col min="14858" max="14858" width="4.85546875" style="354" customWidth="1"/>
    <col min="14859" max="14859" width="5.140625" style="354" customWidth="1"/>
    <col min="14860" max="14860" width="5.28515625" style="354" customWidth="1"/>
    <col min="14861" max="14861" width="4.7109375" style="354" customWidth="1"/>
    <col min="14862" max="14862" width="5" style="354" customWidth="1"/>
    <col min="14863" max="14863" width="4.28515625" style="354" customWidth="1"/>
    <col min="14864" max="14865" width="5.5703125" style="354" customWidth="1"/>
    <col min="14866" max="14866" width="4.85546875" style="354" customWidth="1"/>
    <col min="14867" max="14867" width="5.5703125" style="354" customWidth="1"/>
    <col min="14868" max="14868" width="6.28515625" style="354" customWidth="1"/>
    <col min="14869" max="14869" width="6.85546875" style="354" customWidth="1"/>
    <col min="14870" max="14870" width="7.140625" style="354" customWidth="1"/>
    <col min="14871" max="15104" width="9.140625" style="354"/>
    <col min="15105" max="15105" width="2.85546875" style="354" customWidth="1"/>
    <col min="15106" max="15106" width="2.42578125" style="354" customWidth="1"/>
    <col min="15107" max="15107" width="5.42578125" style="354" customWidth="1"/>
    <col min="15108" max="15108" width="26.7109375" style="354" customWidth="1"/>
    <col min="15109" max="15109" width="5.140625" style="354" customWidth="1"/>
    <col min="15110" max="15110" width="4.85546875" style="354" customWidth="1"/>
    <col min="15111" max="15112" width="5" style="354" customWidth="1"/>
    <col min="15113" max="15113" width="5.140625" style="354" customWidth="1"/>
    <col min="15114" max="15114" width="4.85546875" style="354" customWidth="1"/>
    <col min="15115" max="15115" width="5.140625" style="354" customWidth="1"/>
    <col min="15116" max="15116" width="5.28515625" style="354" customWidth="1"/>
    <col min="15117" max="15117" width="4.7109375" style="354" customWidth="1"/>
    <col min="15118" max="15118" width="5" style="354" customWidth="1"/>
    <col min="15119" max="15119" width="4.28515625" style="354" customWidth="1"/>
    <col min="15120" max="15121" width="5.5703125" style="354" customWidth="1"/>
    <col min="15122" max="15122" width="4.85546875" style="354" customWidth="1"/>
    <col min="15123" max="15123" width="5.5703125" style="354" customWidth="1"/>
    <col min="15124" max="15124" width="6.28515625" style="354" customWidth="1"/>
    <col min="15125" max="15125" width="6.85546875" style="354" customWidth="1"/>
    <col min="15126" max="15126" width="7.140625" style="354" customWidth="1"/>
    <col min="15127" max="15360" width="9.140625" style="354"/>
    <col min="15361" max="15361" width="2.85546875" style="354" customWidth="1"/>
    <col min="15362" max="15362" width="2.42578125" style="354" customWidth="1"/>
    <col min="15363" max="15363" width="5.42578125" style="354" customWidth="1"/>
    <col min="15364" max="15364" width="26.7109375" style="354" customWidth="1"/>
    <col min="15365" max="15365" width="5.140625" style="354" customWidth="1"/>
    <col min="15366" max="15366" width="4.85546875" style="354" customWidth="1"/>
    <col min="15367" max="15368" width="5" style="354" customWidth="1"/>
    <col min="15369" max="15369" width="5.140625" style="354" customWidth="1"/>
    <col min="15370" max="15370" width="4.85546875" style="354" customWidth="1"/>
    <col min="15371" max="15371" width="5.140625" style="354" customWidth="1"/>
    <col min="15372" max="15372" width="5.28515625" style="354" customWidth="1"/>
    <col min="15373" max="15373" width="4.7109375" style="354" customWidth="1"/>
    <col min="15374" max="15374" width="5" style="354" customWidth="1"/>
    <col min="15375" max="15375" width="4.28515625" style="354" customWidth="1"/>
    <col min="15376" max="15377" width="5.5703125" style="354" customWidth="1"/>
    <col min="15378" max="15378" width="4.85546875" style="354" customWidth="1"/>
    <col min="15379" max="15379" width="5.5703125" style="354" customWidth="1"/>
    <col min="15380" max="15380" width="6.28515625" style="354" customWidth="1"/>
    <col min="15381" max="15381" width="6.85546875" style="354" customWidth="1"/>
    <col min="15382" max="15382" width="7.140625" style="354" customWidth="1"/>
    <col min="15383" max="15616" width="9.140625" style="354"/>
    <col min="15617" max="15617" width="2.85546875" style="354" customWidth="1"/>
    <col min="15618" max="15618" width="2.42578125" style="354" customWidth="1"/>
    <col min="15619" max="15619" width="5.42578125" style="354" customWidth="1"/>
    <col min="15620" max="15620" width="26.7109375" style="354" customWidth="1"/>
    <col min="15621" max="15621" width="5.140625" style="354" customWidth="1"/>
    <col min="15622" max="15622" width="4.85546875" style="354" customWidth="1"/>
    <col min="15623" max="15624" width="5" style="354" customWidth="1"/>
    <col min="15625" max="15625" width="5.140625" style="354" customWidth="1"/>
    <col min="15626" max="15626" width="4.85546875" style="354" customWidth="1"/>
    <col min="15627" max="15627" width="5.140625" style="354" customWidth="1"/>
    <col min="15628" max="15628" width="5.28515625" style="354" customWidth="1"/>
    <col min="15629" max="15629" width="4.7109375" style="354" customWidth="1"/>
    <col min="15630" max="15630" width="5" style="354" customWidth="1"/>
    <col min="15631" max="15631" width="4.28515625" style="354" customWidth="1"/>
    <col min="15632" max="15633" width="5.5703125" style="354" customWidth="1"/>
    <col min="15634" max="15634" width="4.85546875" style="354" customWidth="1"/>
    <col min="15635" max="15635" width="5.5703125" style="354" customWidth="1"/>
    <col min="15636" max="15636" width="6.28515625" style="354" customWidth="1"/>
    <col min="15637" max="15637" width="6.85546875" style="354" customWidth="1"/>
    <col min="15638" max="15638" width="7.140625" style="354" customWidth="1"/>
    <col min="15639" max="15872" width="9.140625" style="354"/>
    <col min="15873" max="15873" width="2.85546875" style="354" customWidth="1"/>
    <col min="15874" max="15874" width="2.42578125" style="354" customWidth="1"/>
    <col min="15875" max="15875" width="5.42578125" style="354" customWidth="1"/>
    <col min="15876" max="15876" width="26.7109375" style="354" customWidth="1"/>
    <col min="15877" max="15877" width="5.140625" style="354" customWidth="1"/>
    <col min="15878" max="15878" width="4.85546875" style="354" customWidth="1"/>
    <col min="15879" max="15880" width="5" style="354" customWidth="1"/>
    <col min="15881" max="15881" width="5.140625" style="354" customWidth="1"/>
    <col min="15882" max="15882" width="4.85546875" style="354" customWidth="1"/>
    <col min="15883" max="15883" width="5.140625" style="354" customWidth="1"/>
    <col min="15884" max="15884" width="5.28515625" style="354" customWidth="1"/>
    <col min="15885" max="15885" width="4.7109375" style="354" customWidth="1"/>
    <col min="15886" max="15886" width="5" style="354" customWidth="1"/>
    <col min="15887" max="15887" width="4.28515625" style="354" customWidth="1"/>
    <col min="15888" max="15889" width="5.5703125" style="354" customWidth="1"/>
    <col min="15890" max="15890" width="4.85546875" style="354" customWidth="1"/>
    <col min="15891" max="15891" width="5.5703125" style="354" customWidth="1"/>
    <col min="15892" max="15892" width="6.28515625" style="354" customWidth="1"/>
    <col min="15893" max="15893" width="6.85546875" style="354" customWidth="1"/>
    <col min="15894" max="15894" width="7.140625" style="354" customWidth="1"/>
    <col min="15895" max="16128" width="9.140625" style="354"/>
    <col min="16129" max="16129" width="2.85546875" style="354" customWidth="1"/>
    <col min="16130" max="16130" width="2.42578125" style="354" customWidth="1"/>
    <col min="16131" max="16131" width="5.42578125" style="354" customWidth="1"/>
    <col min="16132" max="16132" width="26.7109375" style="354" customWidth="1"/>
    <col min="16133" max="16133" width="5.140625" style="354" customWidth="1"/>
    <col min="16134" max="16134" width="4.85546875" style="354" customWidth="1"/>
    <col min="16135" max="16136" width="5" style="354" customWidth="1"/>
    <col min="16137" max="16137" width="5.140625" style="354" customWidth="1"/>
    <col min="16138" max="16138" width="4.85546875" style="354" customWidth="1"/>
    <col min="16139" max="16139" width="5.140625" style="354" customWidth="1"/>
    <col min="16140" max="16140" width="5.28515625" style="354" customWidth="1"/>
    <col min="16141" max="16141" width="4.7109375" style="354" customWidth="1"/>
    <col min="16142" max="16142" width="5" style="354" customWidth="1"/>
    <col min="16143" max="16143" width="4.28515625" style="354" customWidth="1"/>
    <col min="16144" max="16145" width="5.5703125" style="354" customWidth="1"/>
    <col min="16146" max="16146" width="4.85546875" style="354" customWidth="1"/>
    <col min="16147" max="16147" width="5.5703125" style="354" customWidth="1"/>
    <col min="16148" max="16148" width="6.28515625" style="354" customWidth="1"/>
    <col min="16149" max="16149" width="6.85546875" style="354" customWidth="1"/>
    <col min="16150" max="16150" width="7.140625" style="354" customWidth="1"/>
    <col min="16151" max="16384" width="9.140625" style="354"/>
  </cols>
  <sheetData>
    <row r="1" spans="1:22" ht="18.75" customHeight="1" x14ac:dyDescent="0.25">
      <c r="A1" s="445" t="s">
        <v>606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</row>
    <row r="2" spans="1:22" x14ac:dyDescent="0.25">
      <c r="A2" s="102" t="s">
        <v>214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ht="92.25" customHeight="1" x14ac:dyDescent="0.25">
      <c r="A3" s="447" t="s">
        <v>35</v>
      </c>
      <c r="B3" s="447" t="s">
        <v>129</v>
      </c>
      <c r="C3" s="447" t="s">
        <v>215</v>
      </c>
      <c r="D3" s="448" t="s">
        <v>216</v>
      </c>
      <c r="E3" s="449" t="s">
        <v>217</v>
      </c>
      <c r="F3" s="449"/>
      <c r="G3" s="449" t="s">
        <v>218</v>
      </c>
      <c r="H3" s="449"/>
      <c r="I3" s="449" t="s">
        <v>219</v>
      </c>
      <c r="J3" s="449"/>
      <c r="K3" s="449" t="s">
        <v>220</v>
      </c>
      <c r="L3" s="449"/>
      <c r="M3" s="449" t="s">
        <v>221</v>
      </c>
      <c r="N3" s="449"/>
      <c r="O3" s="449" t="s">
        <v>222</v>
      </c>
      <c r="P3" s="449"/>
      <c r="Q3" s="449" t="s">
        <v>34</v>
      </c>
      <c r="R3" s="449"/>
      <c r="S3" s="432" t="s">
        <v>223</v>
      </c>
      <c r="T3" s="433"/>
      <c r="U3" s="434" t="s">
        <v>224</v>
      </c>
      <c r="V3" s="435"/>
    </row>
    <row r="4" spans="1:22" ht="38.25" x14ac:dyDescent="0.2">
      <c r="A4" s="447"/>
      <c r="B4" s="447"/>
      <c r="C4" s="447"/>
      <c r="D4" s="448"/>
      <c r="E4" s="323" t="s">
        <v>34</v>
      </c>
      <c r="F4" s="324" t="s">
        <v>168</v>
      </c>
      <c r="G4" s="323" t="s">
        <v>34</v>
      </c>
      <c r="H4" s="324" t="s">
        <v>168</v>
      </c>
      <c r="I4" s="323" t="s">
        <v>34</v>
      </c>
      <c r="J4" s="324" t="s">
        <v>168</v>
      </c>
      <c r="K4" s="323" t="s">
        <v>34</v>
      </c>
      <c r="L4" s="324" t="s">
        <v>168</v>
      </c>
      <c r="M4" s="323" t="s">
        <v>34</v>
      </c>
      <c r="N4" s="324" t="s">
        <v>168</v>
      </c>
      <c r="O4" s="323" t="s">
        <v>34</v>
      </c>
      <c r="P4" s="324" t="s">
        <v>168</v>
      </c>
      <c r="Q4" s="323" t="s">
        <v>34</v>
      </c>
      <c r="R4" s="324" t="s">
        <v>168</v>
      </c>
      <c r="S4" s="325" t="s">
        <v>34</v>
      </c>
      <c r="T4" s="324" t="s">
        <v>168</v>
      </c>
      <c r="U4" s="323" t="s">
        <v>34</v>
      </c>
      <c r="V4" s="324" t="s">
        <v>168</v>
      </c>
    </row>
    <row r="5" spans="1:22" ht="25.5" x14ac:dyDescent="0.2">
      <c r="A5" s="326" t="s">
        <v>28</v>
      </c>
      <c r="B5" s="326" t="s">
        <v>4</v>
      </c>
      <c r="C5" s="326" t="s">
        <v>225</v>
      </c>
      <c r="D5" s="327" t="s">
        <v>226</v>
      </c>
      <c r="E5" s="328">
        <v>26</v>
      </c>
      <c r="F5" s="328">
        <v>13</v>
      </c>
      <c r="G5" s="328">
        <v>14</v>
      </c>
      <c r="H5" s="328">
        <v>7</v>
      </c>
      <c r="I5" s="328">
        <v>8</v>
      </c>
      <c r="J5" s="328">
        <v>6</v>
      </c>
      <c r="K5" s="328">
        <v>3</v>
      </c>
      <c r="L5" s="328">
        <v>2</v>
      </c>
      <c r="M5" s="328">
        <v>0</v>
      </c>
      <c r="N5" s="328">
        <v>0</v>
      </c>
      <c r="O5" s="328">
        <v>0</v>
      </c>
      <c r="P5" s="328">
        <v>0</v>
      </c>
      <c r="Q5" s="329">
        <v>51</v>
      </c>
      <c r="R5" s="329">
        <v>28</v>
      </c>
      <c r="S5" s="330">
        <f>K5+M5+O5</f>
        <v>3</v>
      </c>
      <c r="T5" s="330">
        <f>L5+N5+P5</f>
        <v>2</v>
      </c>
      <c r="U5" s="331">
        <f>S5/Q5*100</f>
        <v>5.8823529411764701</v>
      </c>
      <c r="V5" s="331">
        <f>T5/R5*100</f>
        <v>7.1428571428571423</v>
      </c>
    </row>
    <row r="6" spans="1:22" x14ac:dyDescent="0.2">
      <c r="A6" s="326" t="s">
        <v>28</v>
      </c>
      <c r="B6" s="326" t="s">
        <v>4</v>
      </c>
      <c r="C6" s="326" t="s">
        <v>225</v>
      </c>
      <c r="D6" s="326" t="s">
        <v>85</v>
      </c>
      <c r="E6" s="328">
        <v>94</v>
      </c>
      <c r="F6" s="328">
        <v>67</v>
      </c>
      <c r="G6" s="328">
        <v>80</v>
      </c>
      <c r="H6" s="328">
        <v>61</v>
      </c>
      <c r="I6" s="328">
        <v>77</v>
      </c>
      <c r="J6" s="328">
        <v>66</v>
      </c>
      <c r="K6" s="328">
        <v>14</v>
      </c>
      <c r="L6" s="328">
        <v>10</v>
      </c>
      <c r="M6" s="328">
        <v>2</v>
      </c>
      <c r="N6" s="328">
        <v>1</v>
      </c>
      <c r="O6" s="328">
        <v>0</v>
      </c>
      <c r="P6" s="328">
        <v>0</v>
      </c>
      <c r="Q6" s="329">
        <v>267</v>
      </c>
      <c r="R6" s="329">
        <v>205</v>
      </c>
      <c r="S6" s="330">
        <f t="shared" ref="S6:T12" si="0">K6+M6+O6</f>
        <v>16</v>
      </c>
      <c r="T6" s="330">
        <f t="shared" si="0"/>
        <v>11</v>
      </c>
      <c r="U6" s="331">
        <f t="shared" ref="U6:V21" si="1">S6/Q6*100</f>
        <v>5.9925093632958806</v>
      </c>
      <c r="V6" s="331">
        <f t="shared" si="1"/>
        <v>5.3658536585365857</v>
      </c>
    </row>
    <row r="7" spans="1:22" x14ac:dyDescent="0.2">
      <c r="A7" s="326" t="s">
        <v>28</v>
      </c>
      <c r="B7" s="326" t="s">
        <v>4</v>
      </c>
      <c r="C7" s="326" t="s">
        <v>225</v>
      </c>
      <c r="D7" s="326" t="s">
        <v>83</v>
      </c>
      <c r="E7" s="328">
        <v>201</v>
      </c>
      <c r="F7" s="328">
        <v>131</v>
      </c>
      <c r="G7" s="328">
        <v>80</v>
      </c>
      <c r="H7" s="328">
        <v>50</v>
      </c>
      <c r="I7" s="328">
        <v>101</v>
      </c>
      <c r="J7" s="328">
        <v>75</v>
      </c>
      <c r="K7" s="328">
        <v>19</v>
      </c>
      <c r="L7" s="328">
        <v>14</v>
      </c>
      <c r="M7" s="328">
        <v>0</v>
      </c>
      <c r="N7" s="328">
        <v>0</v>
      </c>
      <c r="O7" s="328">
        <v>0</v>
      </c>
      <c r="P7" s="328">
        <v>0</v>
      </c>
      <c r="Q7" s="329">
        <v>401</v>
      </c>
      <c r="R7" s="329">
        <v>270</v>
      </c>
      <c r="S7" s="330">
        <f t="shared" si="0"/>
        <v>19</v>
      </c>
      <c r="T7" s="330">
        <f t="shared" si="0"/>
        <v>14</v>
      </c>
      <c r="U7" s="331">
        <f t="shared" si="1"/>
        <v>4.7381546134663344</v>
      </c>
      <c r="V7" s="331">
        <f t="shared" si="1"/>
        <v>5.1851851851851851</v>
      </c>
    </row>
    <row r="8" spans="1:22" ht="25.5" x14ac:dyDescent="0.2">
      <c r="A8" s="326" t="s">
        <v>28</v>
      </c>
      <c r="B8" s="326" t="s">
        <v>4</v>
      </c>
      <c r="C8" s="326" t="s">
        <v>225</v>
      </c>
      <c r="D8" s="327" t="s">
        <v>82</v>
      </c>
      <c r="E8" s="328">
        <v>71</v>
      </c>
      <c r="F8" s="328">
        <v>43</v>
      </c>
      <c r="G8" s="328">
        <v>47</v>
      </c>
      <c r="H8" s="328">
        <v>32</v>
      </c>
      <c r="I8" s="328">
        <v>38</v>
      </c>
      <c r="J8" s="328">
        <v>19</v>
      </c>
      <c r="K8" s="328">
        <v>10</v>
      </c>
      <c r="L8" s="328">
        <v>9</v>
      </c>
      <c r="M8" s="328">
        <v>2</v>
      </c>
      <c r="N8" s="328">
        <v>0</v>
      </c>
      <c r="O8" s="328">
        <v>0</v>
      </c>
      <c r="P8" s="328">
        <v>0</v>
      </c>
      <c r="Q8" s="329">
        <v>168</v>
      </c>
      <c r="R8" s="329">
        <v>103</v>
      </c>
      <c r="S8" s="330">
        <f t="shared" si="0"/>
        <v>12</v>
      </c>
      <c r="T8" s="330">
        <f t="shared" si="0"/>
        <v>9</v>
      </c>
      <c r="U8" s="331">
        <f t="shared" si="1"/>
        <v>7.1428571428571423</v>
      </c>
      <c r="V8" s="331">
        <f t="shared" si="1"/>
        <v>8.7378640776699026</v>
      </c>
    </row>
    <row r="9" spans="1:22" x14ac:dyDescent="0.2">
      <c r="A9" s="326" t="s">
        <v>28</v>
      </c>
      <c r="B9" s="326" t="s">
        <v>4</v>
      </c>
      <c r="C9" s="326" t="s">
        <v>225</v>
      </c>
      <c r="D9" s="326" t="s">
        <v>227</v>
      </c>
      <c r="E9" s="328">
        <v>25</v>
      </c>
      <c r="F9" s="328">
        <v>18</v>
      </c>
      <c r="G9" s="328">
        <v>39</v>
      </c>
      <c r="H9" s="328">
        <v>26</v>
      </c>
      <c r="I9" s="328">
        <v>17</v>
      </c>
      <c r="J9" s="328">
        <v>11</v>
      </c>
      <c r="K9" s="328">
        <v>4</v>
      </c>
      <c r="L9" s="328">
        <v>0</v>
      </c>
      <c r="M9" s="328">
        <v>0</v>
      </c>
      <c r="N9" s="328">
        <v>0</v>
      </c>
      <c r="O9" s="328">
        <v>0</v>
      </c>
      <c r="P9" s="328">
        <v>0</v>
      </c>
      <c r="Q9" s="329">
        <v>85</v>
      </c>
      <c r="R9" s="329">
        <v>55</v>
      </c>
      <c r="S9" s="330">
        <f t="shared" si="0"/>
        <v>4</v>
      </c>
      <c r="T9" s="330">
        <f t="shared" si="0"/>
        <v>0</v>
      </c>
      <c r="U9" s="331">
        <f t="shared" si="1"/>
        <v>4.7058823529411766</v>
      </c>
      <c r="V9" s="331">
        <f t="shared" si="1"/>
        <v>0</v>
      </c>
    </row>
    <row r="10" spans="1:22" x14ac:dyDescent="0.2">
      <c r="A10" s="326" t="s">
        <v>28</v>
      </c>
      <c r="B10" s="326" t="s">
        <v>4</v>
      </c>
      <c r="C10" s="326" t="s">
        <v>225</v>
      </c>
      <c r="D10" s="326" t="s">
        <v>228</v>
      </c>
      <c r="E10" s="328">
        <v>0</v>
      </c>
      <c r="F10" s="328">
        <v>0</v>
      </c>
      <c r="G10" s="328">
        <v>0</v>
      </c>
      <c r="H10" s="328">
        <v>0</v>
      </c>
      <c r="I10" s="328">
        <v>3</v>
      </c>
      <c r="J10" s="328">
        <v>2</v>
      </c>
      <c r="K10" s="328">
        <v>2</v>
      </c>
      <c r="L10" s="328">
        <v>1</v>
      </c>
      <c r="M10" s="328">
        <v>0</v>
      </c>
      <c r="N10" s="328">
        <v>0</v>
      </c>
      <c r="O10" s="328">
        <v>0</v>
      </c>
      <c r="P10" s="328">
        <v>0</v>
      </c>
      <c r="Q10" s="329">
        <v>5</v>
      </c>
      <c r="R10" s="329">
        <v>3</v>
      </c>
      <c r="S10" s="330">
        <f t="shared" si="0"/>
        <v>2</v>
      </c>
      <c r="T10" s="330">
        <f t="shared" si="0"/>
        <v>1</v>
      </c>
      <c r="U10" s="331">
        <f t="shared" si="1"/>
        <v>40</v>
      </c>
      <c r="V10" s="331">
        <f t="shared" si="1"/>
        <v>33.333333333333329</v>
      </c>
    </row>
    <row r="11" spans="1:22" x14ac:dyDescent="0.2">
      <c r="A11" s="326" t="s">
        <v>28</v>
      </c>
      <c r="B11" s="326" t="s">
        <v>4</v>
      </c>
      <c r="C11" s="326" t="s">
        <v>225</v>
      </c>
      <c r="D11" s="326" t="s">
        <v>229</v>
      </c>
      <c r="E11" s="328">
        <v>0</v>
      </c>
      <c r="F11" s="328">
        <v>0</v>
      </c>
      <c r="G11" s="328">
        <v>19</v>
      </c>
      <c r="H11" s="328">
        <v>13</v>
      </c>
      <c r="I11" s="328">
        <v>10</v>
      </c>
      <c r="J11" s="328">
        <v>9</v>
      </c>
      <c r="K11" s="328">
        <v>0</v>
      </c>
      <c r="L11" s="328">
        <v>0</v>
      </c>
      <c r="M11" s="328">
        <v>0</v>
      </c>
      <c r="N11" s="328">
        <v>0</v>
      </c>
      <c r="O11" s="328">
        <v>0</v>
      </c>
      <c r="P11" s="328">
        <v>0</v>
      </c>
      <c r="Q11" s="329">
        <v>29</v>
      </c>
      <c r="R11" s="329">
        <v>22</v>
      </c>
      <c r="S11" s="330">
        <f t="shared" si="0"/>
        <v>0</v>
      </c>
      <c r="T11" s="330">
        <f t="shared" si="0"/>
        <v>0</v>
      </c>
      <c r="U11" s="331">
        <f t="shared" si="1"/>
        <v>0</v>
      </c>
      <c r="V11" s="331">
        <f t="shared" si="1"/>
        <v>0</v>
      </c>
    </row>
    <row r="12" spans="1:22" x14ac:dyDescent="0.2">
      <c r="A12" s="326" t="s">
        <v>28</v>
      </c>
      <c r="B12" s="326" t="s">
        <v>4</v>
      </c>
      <c r="C12" s="326" t="s">
        <v>225</v>
      </c>
      <c r="D12" s="326" t="s">
        <v>229</v>
      </c>
      <c r="E12" s="328">
        <v>10</v>
      </c>
      <c r="F12" s="328">
        <v>8</v>
      </c>
      <c r="G12" s="328">
        <v>0</v>
      </c>
      <c r="H12" s="328">
        <v>0</v>
      </c>
      <c r="I12" s="328">
        <v>0</v>
      </c>
      <c r="J12" s="328">
        <v>0</v>
      </c>
      <c r="K12" s="328">
        <v>0</v>
      </c>
      <c r="L12" s="328">
        <v>0</v>
      </c>
      <c r="M12" s="328">
        <v>0</v>
      </c>
      <c r="N12" s="328">
        <v>0</v>
      </c>
      <c r="O12" s="328">
        <v>0</v>
      </c>
      <c r="P12" s="328">
        <v>0</v>
      </c>
      <c r="Q12" s="329">
        <v>10</v>
      </c>
      <c r="R12" s="329">
        <v>8</v>
      </c>
      <c r="S12" s="330">
        <f t="shared" si="0"/>
        <v>0</v>
      </c>
      <c r="T12" s="330">
        <f t="shared" si="0"/>
        <v>0</v>
      </c>
      <c r="U12" s="331">
        <f t="shared" si="1"/>
        <v>0</v>
      </c>
      <c r="V12" s="331">
        <f t="shared" si="1"/>
        <v>0</v>
      </c>
    </row>
    <row r="13" spans="1:22" x14ac:dyDescent="0.2">
      <c r="A13" s="439" t="s">
        <v>230</v>
      </c>
      <c r="B13" s="440"/>
      <c r="C13" s="440"/>
      <c r="D13" s="441"/>
      <c r="E13" s="332">
        <f>SUM(E5:E12)</f>
        <v>427</v>
      </c>
      <c r="F13" s="332">
        <f t="shared" ref="F13:R13" si="2">SUM(F5:F12)</f>
        <v>280</v>
      </c>
      <c r="G13" s="332">
        <f t="shared" si="2"/>
        <v>279</v>
      </c>
      <c r="H13" s="332">
        <f t="shared" si="2"/>
        <v>189</v>
      </c>
      <c r="I13" s="332">
        <f t="shared" si="2"/>
        <v>254</v>
      </c>
      <c r="J13" s="332">
        <f t="shared" si="2"/>
        <v>188</v>
      </c>
      <c r="K13" s="332">
        <f t="shared" si="2"/>
        <v>52</v>
      </c>
      <c r="L13" s="332">
        <f t="shared" si="2"/>
        <v>36</v>
      </c>
      <c r="M13" s="332">
        <f t="shared" si="2"/>
        <v>4</v>
      </c>
      <c r="N13" s="332">
        <f t="shared" si="2"/>
        <v>1</v>
      </c>
      <c r="O13" s="332">
        <f t="shared" si="2"/>
        <v>0</v>
      </c>
      <c r="P13" s="332">
        <f t="shared" si="2"/>
        <v>0</v>
      </c>
      <c r="Q13" s="332">
        <f t="shared" si="2"/>
        <v>1016</v>
      </c>
      <c r="R13" s="332">
        <f t="shared" si="2"/>
        <v>694</v>
      </c>
      <c r="S13" s="333">
        <f>K13+M13+O13</f>
        <v>56</v>
      </c>
      <c r="T13" s="333">
        <f>L13+N13+V23</f>
        <v>45</v>
      </c>
      <c r="U13" s="334">
        <f t="shared" si="1"/>
        <v>5.5118110236220472</v>
      </c>
      <c r="V13" s="334">
        <f t="shared" si="1"/>
        <v>6.4841498559077806</v>
      </c>
    </row>
    <row r="14" spans="1:22" x14ac:dyDescent="0.2">
      <c r="A14" s="326" t="s">
        <v>28</v>
      </c>
      <c r="B14" s="326" t="s">
        <v>4</v>
      </c>
      <c r="C14" s="326" t="s">
        <v>79</v>
      </c>
      <c r="D14" s="326" t="s">
        <v>83</v>
      </c>
      <c r="E14" s="328">
        <v>37</v>
      </c>
      <c r="F14" s="328">
        <v>25</v>
      </c>
      <c r="G14" s="328">
        <v>19</v>
      </c>
      <c r="H14" s="328">
        <v>12</v>
      </c>
      <c r="I14" s="328">
        <v>24</v>
      </c>
      <c r="J14" s="328">
        <v>19</v>
      </c>
      <c r="K14" s="328">
        <v>11</v>
      </c>
      <c r="L14" s="328">
        <v>5</v>
      </c>
      <c r="M14" s="328">
        <v>0</v>
      </c>
      <c r="N14" s="328">
        <v>0</v>
      </c>
      <c r="O14" s="328">
        <v>0</v>
      </c>
      <c r="P14" s="328">
        <v>0</v>
      </c>
      <c r="Q14" s="329">
        <v>91</v>
      </c>
      <c r="R14" s="329">
        <v>61</v>
      </c>
      <c r="S14" s="335">
        <f t="shared" ref="S14:T16" si="3">M14+O14</f>
        <v>0</v>
      </c>
      <c r="T14" s="335">
        <f t="shared" si="3"/>
        <v>0</v>
      </c>
      <c r="U14" s="336">
        <f t="shared" si="1"/>
        <v>0</v>
      </c>
      <c r="V14" s="336">
        <f t="shared" si="1"/>
        <v>0</v>
      </c>
    </row>
    <row r="15" spans="1:22" x14ac:dyDescent="0.2">
      <c r="A15" s="326" t="s">
        <v>28</v>
      </c>
      <c r="B15" s="326" t="s">
        <v>4</v>
      </c>
      <c r="C15" s="326" t="s">
        <v>79</v>
      </c>
      <c r="D15" s="326" t="s">
        <v>227</v>
      </c>
      <c r="E15" s="328">
        <v>33</v>
      </c>
      <c r="F15" s="328">
        <v>23</v>
      </c>
      <c r="G15" s="328">
        <v>15</v>
      </c>
      <c r="H15" s="328">
        <v>11</v>
      </c>
      <c r="I15" s="328">
        <v>18</v>
      </c>
      <c r="J15" s="328">
        <v>15</v>
      </c>
      <c r="K15" s="328">
        <v>0</v>
      </c>
      <c r="L15" s="328">
        <v>0</v>
      </c>
      <c r="M15" s="328">
        <v>0</v>
      </c>
      <c r="N15" s="328">
        <v>0</v>
      </c>
      <c r="O15" s="328">
        <v>0</v>
      </c>
      <c r="P15" s="328">
        <v>0</v>
      </c>
      <c r="Q15" s="329">
        <v>66</v>
      </c>
      <c r="R15" s="329">
        <v>49</v>
      </c>
      <c r="S15" s="335">
        <f t="shared" si="3"/>
        <v>0</v>
      </c>
      <c r="T15" s="335">
        <f t="shared" si="3"/>
        <v>0</v>
      </c>
      <c r="U15" s="336">
        <f t="shared" si="1"/>
        <v>0</v>
      </c>
      <c r="V15" s="336">
        <f t="shared" si="1"/>
        <v>0</v>
      </c>
    </row>
    <row r="16" spans="1:22" x14ac:dyDescent="0.2">
      <c r="A16" s="439" t="s">
        <v>231</v>
      </c>
      <c r="B16" s="440"/>
      <c r="C16" s="440"/>
      <c r="D16" s="441"/>
      <c r="E16" s="332">
        <f>SUM(E14:E15)</f>
        <v>70</v>
      </c>
      <c r="F16" s="332">
        <f t="shared" ref="F16:R16" si="4">SUM(F14:F15)</f>
        <v>48</v>
      </c>
      <c r="G16" s="332">
        <f t="shared" si="4"/>
        <v>34</v>
      </c>
      <c r="H16" s="332">
        <f t="shared" si="4"/>
        <v>23</v>
      </c>
      <c r="I16" s="332">
        <f t="shared" si="4"/>
        <v>42</v>
      </c>
      <c r="J16" s="332">
        <f t="shared" si="4"/>
        <v>34</v>
      </c>
      <c r="K16" s="332">
        <f t="shared" si="4"/>
        <v>11</v>
      </c>
      <c r="L16" s="332">
        <f t="shared" si="4"/>
        <v>5</v>
      </c>
      <c r="M16" s="332">
        <f t="shared" si="4"/>
        <v>0</v>
      </c>
      <c r="N16" s="332">
        <f t="shared" si="4"/>
        <v>0</v>
      </c>
      <c r="O16" s="332">
        <f t="shared" si="4"/>
        <v>0</v>
      </c>
      <c r="P16" s="332">
        <f t="shared" si="4"/>
        <v>0</v>
      </c>
      <c r="Q16" s="332">
        <f t="shared" si="4"/>
        <v>157</v>
      </c>
      <c r="R16" s="332">
        <f t="shared" si="4"/>
        <v>110</v>
      </c>
      <c r="S16" s="337">
        <f t="shared" si="3"/>
        <v>0</v>
      </c>
      <c r="T16" s="337">
        <f t="shared" si="3"/>
        <v>0</v>
      </c>
      <c r="U16" s="338">
        <f t="shared" si="1"/>
        <v>0</v>
      </c>
      <c r="V16" s="338">
        <f t="shared" si="1"/>
        <v>0</v>
      </c>
    </row>
    <row r="17" spans="1:22" x14ac:dyDescent="0.2">
      <c r="A17" s="442" t="s">
        <v>38</v>
      </c>
      <c r="B17" s="443"/>
      <c r="C17" s="443"/>
      <c r="D17" s="444"/>
      <c r="E17" s="339">
        <f>E13+E16</f>
        <v>497</v>
      </c>
      <c r="F17" s="339">
        <f t="shared" ref="F17:R17" si="5">F13+F16</f>
        <v>328</v>
      </c>
      <c r="G17" s="339">
        <f t="shared" si="5"/>
        <v>313</v>
      </c>
      <c r="H17" s="339">
        <f t="shared" si="5"/>
        <v>212</v>
      </c>
      <c r="I17" s="339">
        <f t="shared" si="5"/>
        <v>296</v>
      </c>
      <c r="J17" s="339">
        <f t="shared" si="5"/>
        <v>222</v>
      </c>
      <c r="K17" s="339">
        <f t="shared" si="5"/>
        <v>63</v>
      </c>
      <c r="L17" s="339">
        <f t="shared" si="5"/>
        <v>41</v>
      </c>
      <c r="M17" s="339">
        <f t="shared" si="5"/>
        <v>4</v>
      </c>
      <c r="N17" s="339">
        <f t="shared" si="5"/>
        <v>1</v>
      </c>
      <c r="O17" s="339">
        <f t="shared" si="5"/>
        <v>0</v>
      </c>
      <c r="P17" s="339">
        <f t="shared" si="5"/>
        <v>0</v>
      </c>
      <c r="Q17" s="339">
        <f t="shared" si="5"/>
        <v>1173</v>
      </c>
      <c r="R17" s="339">
        <f t="shared" si="5"/>
        <v>804</v>
      </c>
      <c r="S17" s="340">
        <f>S13+S16</f>
        <v>56</v>
      </c>
      <c r="T17" s="340">
        <f>T13+T16</f>
        <v>45</v>
      </c>
      <c r="U17" s="341">
        <f t="shared" si="1"/>
        <v>4.7740835464620632</v>
      </c>
      <c r="V17" s="341">
        <f t="shared" si="1"/>
        <v>5.5970149253731343</v>
      </c>
    </row>
    <row r="18" spans="1:22" ht="25.5" x14ac:dyDescent="0.2">
      <c r="A18" s="326" t="s">
        <v>28</v>
      </c>
      <c r="B18" s="326" t="s">
        <v>18</v>
      </c>
      <c r="C18" s="326" t="s">
        <v>225</v>
      </c>
      <c r="D18" s="327" t="s">
        <v>232</v>
      </c>
      <c r="E18" s="328">
        <v>74</v>
      </c>
      <c r="F18" s="328">
        <v>54</v>
      </c>
      <c r="G18" s="328">
        <v>49</v>
      </c>
      <c r="H18" s="328">
        <v>40</v>
      </c>
      <c r="I18" s="328">
        <v>4</v>
      </c>
      <c r="J18" s="328">
        <v>4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v>0</v>
      </c>
      <c r="Q18" s="329">
        <v>127</v>
      </c>
      <c r="R18" s="329">
        <v>98</v>
      </c>
      <c r="S18" s="335">
        <f>I18+K18</f>
        <v>4</v>
      </c>
      <c r="T18" s="335">
        <f>J18+L18</f>
        <v>4</v>
      </c>
      <c r="U18" s="336">
        <f t="shared" si="1"/>
        <v>3.1496062992125982</v>
      </c>
      <c r="V18" s="336">
        <f t="shared" si="1"/>
        <v>4.0816326530612246</v>
      </c>
    </row>
    <row r="19" spans="1:22" ht="25.5" x14ac:dyDescent="0.2">
      <c r="A19" s="326" t="s">
        <v>28</v>
      </c>
      <c r="B19" s="326" t="s">
        <v>18</v>
      </c>
      <c r="C19" s="326" t="s">
        <v>225</v>
      </c>
      <c r="D19" s="327" t="s">
        <v>233</v>
      </c>
      <c r="E19" s="328">
        <v>46</v>
      </c>
      <c r="F19" s="328">
        <v>37</v>
      </c>
      <c r="G19" s="328">
        <v>20</v>
      </c>
      <c r="H19" s="328">
        <v>18</v>
      </c>
      <c r="I19" s="328">
        <v>1</v>
      </c>
      <c r="J19" s="328">
        <v>1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9">
        <v>67</v>
      </c>
      <c r="R19" s="329">
        <v>56</v>
      </c>
      <c r="S19" s="335">
        <f t="shared" ref="S19:T29" si="6">I19+K19</f>
        <v>1</v>
      </c>
      <c r="T19" s="335">
        <f t="shared" si="6"/>
        <v>1</v>
      </c>
      <c r="U19" s="336">
        <f t="shared" si="1"/>
        <v>1.4925373134328357</v>
      </c>
      <c r="V19" s="336">
        <f t="shared" si="1"/>
        <v>1.7857142857142856</v>
      </c>
    </row>
    <row r="20" spans="1:22" ht="25.5" x14ac:dyDescent="0.2">
      <c r="A20" s="326" t="s">
        <v>28</v>
      </c>
      <c r="B20" s="326" t="s">
        <v>18</v>
      </c>
      <c r="C20" s="326" t="s">
        <v>225</v>
      </c>
      <c r="D20" s="327" t="s">
        <v>233</v>
      </c>
      <c r="E20" s="328">
        <v>0</v>
      </c>
      <c r="F20" s="328">
        <v>0</v>
      </c>
      <c r="G20" s="328">
        <v>6</v>
      </c>
      <c r="H20" s="328">
        <v>2</v>
      </c>
      <c r="I20" s="328">
        <v>4</v>
      </c>
      <c r="J20" s="328">
        <v>3</v>
      </c>
      <c r="K20" s="328">
        <v>1</v>
      </c>
      <c r="L20" s="328">
        <v>1</v>
      </c>
      <c r="M20" s="328">
        <v>0</v>
      </c>
      <c r="N20" s="328">
        <v>0</v>
      </c>
      <c r="O20" s="328">
        <v>0</v>
      </c>
      <c r="P20" s="328">
        <v>0</v>
      </c>
      <c r="Q20" s="329">
        <v>11</v>
      </c>
      <c r="R20" s="329">
        <v>6</v>
      </c>
      <c r="S20" s="335">
        <f t="shared" si="6"/>
        <v>5</v>
      </c>
      <c r="T20" s="335">
        <f t="shared" si="6"/>
        <v>4</v>
      </c>
      <c r="U20" s="336">
        <f t="shared" si="1"/>
        <v>45.454545454545453</v>
      </c>
      <c r="V20" s="336">
        <f t="shared" si="1"/>
        <v>66.666666666666657</v>
      </c>
    </row>
    <row r="21" spans="1:22" x14ac:dyDescent="0.2">
      <c r="A21" s="326" t="s">
        <v>28</v>
      </c>
      <c r="B21" s="326" t="s">
        <v>18</v>
      </c>
      <c r="C21" s="326" t="s">
        <v>225</v>
      </c>
      <c r="D21" s="326" t="s">
        <v>234</v>
      </c>
      <c r="E21" s="328">
        <v>0</v>
      </c>
      <c r="F21" s="328">
        <v>0</v>
      </c>
      <c r="G21" s="328">
        <v>11</v>
      </c>
      <c r="H21" s="328">
        <v>8</v>
      </c>
      <c r="I21" s="328">
        <v>1</v>
      </c>
      <c r="J21" s="328">
        <v>1</v>
      </c>
      <c r="K21" s="328">
        <v>0</v>
      </c>
      <c r="L21" s="328">
        <v>0</v>
      </c>
      <c r="M21" s="328">
        <v>0</v>
      </c>
      <c r="N21" s="328">
        <v>0</v>
      </c>
      <c r="O21" s="328">
        <v>0</v>
      </c>
      <c r="P21" s="328">
        <v>0</v>
      </c>
      <c r="Q21" s="329">
        <v>12</v>
      </c>
      <c r="R21" s="329">
        <v>9</v>
      </c>
      <c r="S21" s="335">
        <f t="shared" si="6"/>
        <v>1</v>
      </c>
      <c r="T21" s="335">
        <f t="shared" si="6"/>
        <v>1</v>
      </c>
      <c r="U21" s="336">
        <f t="shared" si="1"/>
        <v>8.3333333333333321</v>
      </c>
      <c r="V21" s="336">
        <f t="shared" si="1"/>
        <v>11.111111111111111</v>
      </c>
    </row>
    <row r="22" spans="1:22" x14ac:dyDescent="0.2">
      <c r="A22" s="326" t="s">
        <v>28</v>
      </c>
      <c r="B22" s="326" t="s">
        <v>18</v>
      </c>
      <c r="C22" s="326" t="s">
        <v>225</v>
      </c>
      <c r="D22" s="326" t="s">
        <v>234</v>
      </c>
      <c r="E22" s="328">
        <v>32</v>
      </c>
      <c r="F22" s="328">
        <v>27</v>
      </c>
      <c r="G22" s="328">
        <v>0</v>
      </c>
      <c r="H22" s="328">
        <v>0</v>
      </c>
      <c r="I22" s="328">
        <v>0</v>
      </c>
      <c r="J22" s="328">
        <v>0</v>
      </c>
      <c r="K22" s="328">
        <v>0</v>
      </c>
      <c r="L22" s="328">
        <v>0</v>
      </c>
      <c r="M22" s="328">
        <v>0</v>
      </c>
      <c r="N22" s="328">
        <v>0</v>
      </c>
      <c r="O22" s="328">
        <v>0</v>
      </c>
      <c r="P22" s="328">
        <v>0</v>
      </c>
      <c r="Q22" s="329">
        <v>32</v>
      </c>
      <c r="R22" s="329">
        <v>27</v>
      </c>
      <c r="S22" s="335">
        <f t="shared" si="6"/>
        <v>0</v>
      </c>
      <c r="T22" s="335">
        <f t="shared" si="6"/>
        <v>0</v>
      </c>
      <c r="U22" s="336">
        <f t="shared" ref="U22:V37" si="7">S22/Q22*100</f>
        <v>0</v>
      </c>
      <c r="V22" s="336">
        <f t="shared" si="7"/>
        <v>0</v>
      </c>
    </row>
    <row r="23" spans="1:22" ht="25.5" x14ac:dyDescent="0.2">
      <c r="A23" s="326" t="s">
        <v>28</v>
      </c>
      <c r="B23" s="326" t="s">
        <v>18</v>
      </c>
      <c r="C23" s="326" t="s">
        <v>225</v>
      </c>
      <c r="D23" s="327" t="s">
        <v>82</v>
      </c>
      <c r="E23" s="328">
        <v>23</v>
      </c>
      <c r="F23" s="328">
        <v>15</v>
      </c>
      <c r="G23" s="328">
        <v>46</v>
      </c>
      <c r="H23" s="328">
        <v>31</v>
      </c>
      <c r="I23" s="328">
        <v>7</v>
      </c>
      <c r="J23" s="328">
        <v>4</v>
      </c>
      <c r="K23" s="328">
        <v>0</v>
      </c>
      <c r="L23" s="328">
        <v>0</v>
      </c>
      <c r="M23" s="328">
        <v>0</v>
      </c>
      <c r="N23" s="328">
        <v>0</v>
      </c>
      <c r="O23" s="328">
        <v>0</v>
      </c>
      <c r="P23" s="328">
        <v>0</v>
      </c>
      <c r="Q23" s="329">
        <v>76</v>
      </c>
      <c r="R23" s="329">
        <v>50</v>
      </c>
      <c r="S23" s="335">
        <f t="shared" si="6"/>
        <v>7</v>
      </c>
      <c r="T23" s="335">
        <f t="shared" si="6"/>
        <v>4</v>
      </c>
      <c r="U23" s="336">
        <f t="shared" si="7"/>
        <v>9.2105263157894726</v>
      </c>
      <c r="V23" s="336">
        <f t="shared" si="7"/>
        <v>8</v>
      </c>
    </row>
    <row r="24" spans="1:22" ht="25.5" x14ac:dyDescent="0.2">
      <c r="A24" s="326" t="s">
        <v>28</v>
      </c>
      <c r="B24" s="326" t="s">
        <v>18</v>
      </c>
      <c r="C24" s="326" t="s">
        <v>225</v>
      </c>
      <c r="D24" s="327" t="s">
        <v>235</v>
      </c>
      <c r="E24" s="328">
        <v>16</v>
      </c>
      <c r="F24" s="328">
        <v>4</v>
      </c>
      <c r="G24" s="328">
        <v>0</v>
      </c>
      <c r="H24" s="328">
        <v>0</v>
      </c>
      <c r="I24" s="328">
        <v>0</v>
      </c>
      <c r="J24" s="328">
        <v>0</v>
      </c>
      <c r="K24" s="328">
        <v>0</v>
      </c>
      <c r="L24" s="328">
        <v>0</v>
      </c>
      <c r="M24" s="328">
        <v>0</v>
      </c>
      <c r="N24" s="328">
        <v>0</v>
      </c>
      <c r="O24" s="328">
        <v>0</v>
      </c>
      <c r="P24" s="328">
        <v>0</v>
      </c>
      <c r="Q24" s="329">
        <v>16</v>
      </c>
      <c r="R24" s="329">
        <v>4</v>
      </c>
      <c r="S24" s="335">
        <f t="shared" si="6"/>
        <v>0</v>
      </c>
      <c r="T24" s="335">
        <f t="shared" si="6"/>
        <v>0</v>
      </c>
      <c r="U24" s="336">
        <f t="shared" si="7"/>
        <v>0</v>
      </c>
      <c r="V24" s="336">
        <f t="shared" si="7"/>
        <v>0</v>
      </c>
    </row>
    <row r="25" spans="1:22" ht="25.5" x14ac:dyDescent="0.2">
      <c r="A25" s="326" t="s">
        <v>28</v>
      </c>
      <c r="B25" s="326" t="s">
        <v>18</v>
      </c>
      <c r="C25" s="326" t="s">
        <v>225</v>
      </c>
      <c r="D25" s="327" t="s">
        <v>236</v>
      </c>
      <c r="E25" s="328">
        <v>0</v>
      </c>
      <c r="F25" s="328">
        <v>0</v>
      </c>
      <c r="G25" s="328">
        <v>7</v>
      </c>
      <c r="H25" s="328">
        <v>3</v>
      </c>
      <c r="I25" s="328">
        <v>4</v>
      </c>
      <c r="J25" s="328">
        <v>2</v>
      </c>
      <c r="K25" s="328">
        <v>1</v>
      </c>
      <c r="L25" s="328">
        <v>0</v>
      </c>
      <c r="M25" s="328">
        <v>0</v>
      </c>
      <c r="N25" s="328">
        <v>0</v>
      </c>
      <c r="O25" s="328">
        <v>0</v>
      </c>
      <c r="P25" s="328">
        <v>0</v>
      </c>
      <c r="Q25" s="329">
        <v>12</v>
      </c>
      <c r="R25" s="329">
        <v>5</v>
      </c>
      <c r="S25" s="335">
        <f t="shared" si="6"/>
        <v>5</v>
      </c>
      <c r="T25" s="335">
        <f t="shared" si="6"/>
        <v>2</v>
      </c>
      <c r="U25" s="336">
        <f t="shared" si="7"/>
        <v>41.666666666666671</v>
      </c>
      <c r="V25" s="336">
        <f t="shared" si="7"/>
        <v>40</v>
      </c>
    </row>
    <row r="26" spans="1:22" x14ac:dyDescent="0.2">
      <c r="A26" s="326" t="s">
        <v>28</v>
      </c>
      <c r="B26" s="326" t="s">
        <v>18</v>
      </c>
      <c r="C26" s="326" t="s">
        <v>225</v>
      </c>
      <c r="D26" s="326" t="s">
        <v>237</v>
      </c>
      <c r="E26" s="328">
        <v>0</v>
      </c>
      <c r="F26" s="328">
        <v>0</v>
      </c>
      <c r="G26" s="328">
        <v>18</v>
      </c>
      <c r="H26" s="328">
        <v>16</v>
      </c>
      <c r="I26" s="328">
        <v>3</v>
      </c>
      <c r="J26" s="328">
        <v>2</v>
      </c>
      <c r="K26" s="328">
        <v>0</v>
      </c>
      <c r="L26" s="328">
        <v>0</v>
      </c>
      <c r="M26" s="328">
        <v>0</v>
      </c>
      <c r="N26" s="328">
        <v>0</v>
      </c>
      <c r="O26" s="328">
        <v>0</v>
      </c>
      <c r="P26" s="328">
        <v>0</v>
      </c>
      <c r="Q26" s="329">
        <v>21</v>
      </c>
      <c r="R26" s="329">
        <v>18</v>
      </c>
      <c r="S26" s="335">
        <f t="shared" si="6"/>
        <v>3</v>
      </c>
      <c r="T26" s="335">
        <f t="shared" si="6"/>
        <v>2</v>
      </c>
      <c r="U26" s="336">
        <f t="shared" si="7"/>
        <v>14.285714285714285</v>
      </c>
      <c r="V26" s="336">
        <f t="shared" si="7"/>
        <v>11.111111111111111</v>
      </c>
    </row>
    <row r="27" spans="1:22" x14ac:dyDescent="0.2">
      <c r="A27" s="326" t="s">
        <v>28</v>
      </c>
      <c r="B27" s="326" t="s">
        <v>18</v>
      </c>
      <c r="C27" s="326" t="s">
        <v>225</v>
      </c>
      <c r="D27" s="326" t="s">
        <v>238</v>
      </c>
      <c r="E27" s="328">
        <v>20</v>
      </c>
      <c r="F27" s="328">
        <v>15</v>
      </c>
      <c r="G27" s="328">
        <v>20</v>
      </c>
      <c r="H27" s="328">
        <v>16</v>
      </c>
      <c r="I27" s="328">
        <v>1</v>
      </c>
      <c r="J27" s="328">
        <v>0</v>
      </c>
      <c r="K27" s="328">
        <v>0</v>
      </c>
      <c r="L27" s="328">
        <v>0</v>
      </c>
      <c r="M27" s="328">
        <v>0</v>
      </c>
      <c r="N27" s="328">
        <v>0</v>
      </c>
      <c r="O27" s="328">
        <v>0</v>
      </c>
      <c r="P27" s="328">
        <v>0</v>
      </c>
      <c r="Q27" s="329">
        <v>41</v>
      </c>
      <c r="R27" s="329">
        <v>31</v>
      </c>
      <c r="S27" s="335">
        <f t="shared" si="6"/>
        <v>1</v>
      </c>
      <c r="T27" s="335">
        <f t="shared" si="6"/>
        <v>0</v>
      </c>
      <c r="U27" s="336">
        <f t="shared" si="7"/>
        <v>2.4390243902439024</v>
      </c>
      <c r="V27" s="336">
        <f t="shared" si="7"/>
        <v>0</v>
      </c>
    </row>
    <row r="28" spans="1:22" x14ac:dyDescent="0.2">
      <c r="A28" s="326" t="s">
        <v>28</v>
      </c>
      <c r="B28" s="326" t="s">
        <v>18</v>
      </c>
      <c r="C28" s="326" t="s">
        <v>225</v>
      </c>
      <c r="D28" s="326" t="s">
        <v>239</v>
      </c>
      <c r="E28" s="328">
        <v>0</v>
      </c>
      <c r="F28" s="328">
        <v>0</v>
      </c>
      <c r="G28" s="328">
        <v>0</v>
      </c>
      <c r="H28" s="328">
        <v>0</v>
      </c>
      <c r="I28" s="328">
        <v>3</v>
      </c>
      <c r="J28" s="328">
        <v>3</v>
      </c>
      <c r="K28" s="328">
        <v>0</v>
      </c>
      <c r="L28" s="328">
        <v>0</v>
      </c>
      <c r="M28" s="328">
        <v>0</v>
      </c>
      <c r="N28" s="328">
        <v>0</v>
      </c>
      <c r="O28" s="328">
        <v>0</v>
      </c>
      <c r="P28" s="328">
        <v>0</v>
      </c>
      <c r="Q28" s="329">
        <v>3</v>
      </c>
      <c r="R28" s="329">
        <v>3</v>
      </c>
      <c r="S28" s="335">
        <f t="shared" si="6"/>
        <v>3</v>
      </c>
      <c r="T28" s="335">
        <f t="shared" si="6"/>
        <v>3</v>
      </c>
      <c r="U28" s="336">
        <f t="shared" si="7"/>
        <v>100</v>
      </c>
      <c r="V28" s="336">
        <f t="shared" si="7"/>
        <v>100</v>
      </c>
    </row>
    <row r="29" spans="1:22" x14ac:dyDescent="0.2">
      <c r="A29" s="439" t="s">
        <v>240</v>
      </c>
      <c r="B29" s="440"/>
      <c r="C29" s="440"/>
      <c r="D29" s="441"/>
      <c r="E29" s="332">
        <f>SUM(E18:E28)</f>
        <v>211</v>
      </c>
      <c r="F29" s="332">
        <f t="shared" ref="F29:R29" si="8">SUM(F18:F28)</f>
        <v>152</v>
      </c>
      <c r="G29" s="332">
        <f t="shared" si="8"/>
        <v>177</v>
      </c>
      <c r="H29" s="332">
        <f t="shared" si="8"/>
        <v>134</v>
      </c>
      <c r="I29" s="332">
        <f t="shared" si="8"/>
        <v>28</v>
      </c>
      <c r="J29" s="332">
        <f t="shared" si="8"/>
        <v>20</v>
      </c>
      <c r="K29" s="332">
        <f t="shared" si="8"/>
        <v>2</v>
      </c>
      <c r="L29" s="332">
        <f t="shared" si="8"/>
        <v>1</v>
      </c>
      <c r="M29" s="332">
        <f t="shared" si="8"/>
        <v>0</v>
      </c>
      <c r="N29" s="332">
        <f t="shared" si="8"/>
        <v>0</v>
      </c>
      <c r="O29" s="332">
        <f t="shared" si="8"/>
        <v>0</v>
      </c>
      <c r="P29" s="332">
        <f t="shared" si="8"/>
        <v>0</v>
      </c>
      <c r="Q29" s="332">
        <f t="shared" si="8"/>
        <v>418</v>
      </c>
      <c r="R29" s="332">
        <f t="shared" si="8"/>
        <v>307</v>
      </c>
      <c r="S29" s="337">
        <f t="shared" si="6"/>
        <v>30</v>
      </c>
      <c r="T29" s="337">
        <f t="shared" si="6"/>
        <v>21</v>
      </c>
      <c r="U29" s="338">
        <f t="shared" si="7"/>
        <v>7.1770334928229662</v>
      </c>
      <c r="V29" s="338">
        <f t="shared" si="7"/>
        <v>6.8403908794788277</v>
      </c>
    </row>
    <row r="30" spans="1:22" ht="25.5" x14ac:dyDescent="0.2">
      <c r="A30" s="326" t="s">
        <v>28</v>
      </c>
      <c r="B30" s="326" t="s">
        <v>18</v>
      </c>
      <c r="C30" s="326" t="s">
        <v>79</v>
      </c>
      <c r="D30" s="327" t="s">
        <v>232</v>
      </c>
      <c r="E30" s="328">
        <v>24</v>
      </c>
      <c r="F30" s="328">
        <v>17</v>
      </c>
      <c r="G30" s="328">
        <v>28</v>
      </c>
      <c r="H30" s="328">
        <v>18</v>
      </c>
      <c r="I30" s="328">
        <v>5</v>
      </c>
      <c r="J30" s="328">
        <v>2</v>
      </c>
      <c r="K30" s="328">
        <v>1</v>
      </c>
      <c r="L30" s="328">
        <v>1</v>
      </c>
      <c r="M30" s="328">
        <v>0</v>
      </c>
      <c r="N30" s="328">
        <v>0</v>
      </c>
      <c r="O30" s="328">
        <v>0</v>
      </c>
      <c r="P30" s="328">
        <v>0</v>
      </c>
      <c r="Q30" s="329">
        <v>58</v>
      </c>
      <c r="R30" s="329">
        <v>38</v>
      </c>
      <c r="S30" s="335">
        <f t="shared" ref="S30:T32" si="9">K30+M30</f>
        <v>1</v>
      </c>
      <c r="T30" s="335">
        <f t="shared" si="9"/>
        <v>1</v>
      </c>
      <c r="U30" s="336">
        <f t="shared" si="7"/>
        <v>1.7241379310344827</v>
      </c>
      <c r="V30" s="336">
        <f t="shared" si="7"/>
        <v>2.6315789473684208</v>
      </c>
    </row>
    <row r="31" spans="1:22" x14ac:dyDescent="0.2">
      <c r="A31" s="326" t="s">
        <v>28</v>
      </c>
      <c r="B31" s="326" t="s">
        <v>18</v>
      </c>
      <c r="C31" s="326" t="s">
        <v>79</v>
      </c>
      <c r="D31" s="326" t="s">
        <v>238</v>
      </c>
      <c r="E31" s="328">
        <v>25</v>
      </c>
      <c r="F31" s="328">
        <v>16</v>
      </c>
      <c r="G31" s="328">
        <v>18</v>
      </c>
      <c r="H31" s="328">
        <v>15</v>
      </c>
      <c r="I31" s="328">
        <v>2</v>
      </c>
      <c r="J31" s="328">
        <v>2</v>
      </c>
      <c r="K31" s="328">
        <v>1</v>
      </c>
      <c r="L31" s="328">
        <v>1</v>
      </c>
      <c r="M31" s="328">
        <v>0</v>
      </c>
      <c r="N31" s="328">
        <v>0</v>
      </c>
      <c r="O31" s="328">
        <v>0</v>
      </c>
      <c r="P31" s="328">
        <v>0</v>
      </c>
      <c r="Q31" s="329">
        <v>46</v>
      </c>
      <c r="R31" s="329">
        <v>34</v>
      </c>
      <c r="S31" s="335">
        <f t="shared" si="9"/>
        <v>1</v>
      </c>
      <c r="T31" s="335">
        <f t="shared" si="9"/>
        <v>1</v>
      </c>
      <c r="U31" s="336">
        <f t="shared" si="7"/>
        <v>2.1739130434782608</v>
      </c>
      <c r="V31" s="336">
        <f t="shared" si="7"/>
        <v>2.9411764705882351</v>
      </c>
    </row>
    <row r="32" spans="1:22" x14ac:dyDescent="0.2">
      <c r="A32" s="439" t="s">
        <v>241</v>
      </c>
      <c r="B32" s="440"/>
      <c r="C32" s="440"/>
      <c r="D32" s="441"/>
      <c r="E32" s="332">
        <f>SUM(E30:E31)</f>
        <v>49</v>
      </c>
      <c r="F32" s="332">
        <f t="shared" ref="F32:R32" si="10">SUM(F30:F31)</f>
        <v>33</v>
      </c>
      <c r="G32" s="332">
        <f t="shared" si="10"/>
        <v>46</v>
      </c>
      <c r="H32" s="332">
        <f t="shared" si="10"/>
        <v>33</v>
      </c>
      <c r="I32" s="332">
        <f t="shared" si="10"/>
        <v>7</v>
      </c>
      <c r="J32" s="332">
        <f t="shared" si="10"/>
        <v>4</v>
      </c>
      <c r="K32" s="332">
        <f t="shared" si="10"/>
        <v>2</v>
      </c>
      <c r="L32" s="332">
        <f t="shared" si="10"/>
        <v>2</v>
      </c>
      <c r="M32" s="332">
        <f t="shared" si="10"/>
        <v>0</v>
      </c>
      <c r="N32" s="332">
        <f t="shared" si="10"/>
        <v>0</v>
      </c>
      <c r="O32" s="332">
        <f t="shared" si="10"/>
        <v>0</v>
      </c>
      <c r="P32" s="332">
        <f t="shared" si="10"/>
        <v>0</v>
      </c>
      <c r="Q32" s="332">
        <f t="shared" si="10"/>
        <v>104</v>
      </c>
      <c r="R32" s="332">
        <f t="shared" si="10"/>
        <v>72</v>
      </c>
      <c r="S32" s="337">
        <f t="shared" si="9"/>
        <v>2</v>
      </c>
      <c r="T32" s="337">
        <f t="shared" si="9"/>
        <v>2</v>
      </c>
      <c r="U32" s="338">
        <f t="shared" si="7"/>
        <v>1.9230769230769231</v>
      </c>
      <c r="V32" s="338">
        <f t="shared" si="7"/>
        <v>2.7777777777777777</v>
      </c>
    </row>
    <row r="33" spans="1:22" x14ac:dyDescent="0.2">
      <c r="A33" s="442" t="s">
        <v>39</v>
      </c>
      <c r="B33" s="443"/>
      <c r="C33" s="443"/>
      <c r="D33" s="444"/>
      <c r="E33" s="339">
        <f>E29+E32</f>
        <v>260</v>
      </c>
      <c r="F33" s="339">
        <f t="shared" ref="F33:R33" si="11">F29+F32</f>
        <v>185</v>
      </c>
      <c r="G33" s="339">
        <f t="shared" si="11"/>
        <v>223</v>
      </c>
      <c r="H33" s="339">
        <f t="shared" si="11"/>
        <v>167</v>
      </c>
      <c r="I33" s="339">
        <f t="shared" si="11"/>
        <v>35</v>
      </c>
      <c r="J33" s="339">
        <f t="shared" si="11"/>
        <v>24</v>
      </c>
      <c r="K33" s="339">
        <f t="shared" si="11"/>
        <v>4</v>
      </c>
      <c r="L33" s="339">
        <f t="shared" si="11"/>
        <v>3</v>
      </c>
      <c r="M33" s="339">
        <f t="shared" si="11"/>
        <v>0</v>
      </c>
      <c r="N33" s="339">
        <f t="shared" si="11"/>
        <v>0</v>
      </c>
      <c r="O33" s="339">
        <f t="shared" si="11"/>
        <v>0</v>
      </c>
      <c r="P33" s="339">
        <f t="shared" si="11"/>
        <v>0</v>
      </c>
      <c r="Q33" s="339">
        <f t="shared" si="11"/>
        <v>522</v>
      </c>
      <c r="R33" s="339">
        <f t="shared" si="11"/>
        <v>379</v>
      </c>
      <c r="S33" s="342">
        <f>S29+S32</f>
        <v>32</v>
      </c>
      <c r="T33" s="342">
        <f>T29+T32</f>
        <v>23</v>
      </c>
      <c r="U33" s="341">
        <f t="shared" si="7"/>
        <v>6.1302681992337158</v>
      </c>
      <c r="V33" s="341">
        <f t="shared" si="7"/>
        <v>6.0686015831134563</v>
      </c>
    </row>
    <row r="34" spans="1:22" x14ac:dyDescent="0.2">
      <c r="A34" s="326" t="s">
        <v>28</v>
      </c>
      <c r="B34" s="326" t="s">
        <v>20</v>
      </c>
      <c r="C34" s="326" t="s">
        <v>225</v>
      </c>
      <c r="D34" s="326" t="s">
        <v>85</v>
      </c>
      <c r="E34" s="328">
        <v>3</v>
      </c>
      <c r="F34" s="328">
        <v>2</v>
      </c>
      <c r="G34" s="328">
        <v>1</v>
      </c>
      <c r="H34" s="328">
        <v>1</v>
      </c>
      <c r="I34" s="328">
        <v>1</v>
      </c>
      <c r="J34" s="328">
        <v>1</v>
      </c>
      <c r="K34" s="328">
        <v>0</v>
      </c>
      <c r="L34" s="328">
        <v>0</v>
      </c>
      <c r="M34" s="328">
        <v>0</v>
      </c>
      <c r="N34" s="328">
        <v>0</v>
      </c>
      <c r="O34" s="328">
        <v>0</v>
      </c>
      <c r="P34" s="328">
        <v>0</v>
      </c>
      <c r="Q34" s="329">
        <v>5</v>
      </c>
      <c r="R34" s="329">
        <v>4</v>
      </c>
      <c r="S34" s="335">
        <f t="shared" ref="S34:T43" si="12">K34+M34</f>
        <v>0</v>
      </c>
      <c r="T34" s="335">
        <f t="shared" si="12"/>
        <v>0</v>
      </c>
      <c r="U34" s="336">
        <f t="shared" si="7"/>
        <v>0</v>
      </c>
      <c r="V34" s="336">
        <f t="shared" si="7"/>
        <v>0</v>
      </c>
    </row>
    <row r="35" spans="1:22" x14ac:dyDescent="0.2">
      <c r="A35" s="326" t="s">
        <v>28</v>
      </c>
      <c r="B35" s="326" t="s">
        <v>20</v>
      </c>
      <c r="C35" s="326" t="s">
        <v>225</v>
      </c>
      <c r="D35" s="326" t="s">
        <v>83</v>
      </c>
      <c r="E35" s="328">
        <v>3</v>
      </c>
      <c r="F35" s="328">
        <v>2</v>
      </c>
      <c r="G35" s="328">
        <v>0</v>
      </c>
      <c r="H35" s="328">
        <v>0</v>
      </c>
      <c r="I35" s="328">
        <v>1</v>
      </c>
      <c r="J35" s="328">
        <v>0</v>
      </c>
      <c r="K35" s="328">
        <v>0</v>
      </c>
      <c r="L35" s="328">
        <v>0</v>
      </c>
      <c r="M35" s="328">
        <v>0</v>
      </c>
      <c r="N35" s="328">
        <v>0</v>
      </c>
      <c r="O35" s="328">
        <v>0</v>
      </c>
      <c r="P35" s="328">
        <v>0</v>
      </c>
      <c r="Q35" s="329">
        <v>4</v>
      </c>
      <c r="R35" s="329">
        <v>2</v>
      </c>
      <c r="S35" s="335">
        <f t="shared" si="12"/>
        <v>0</v>
      </c>
      <c r="T35" s="335">
        <f t="shared" si="12"/>
        <v>0</v>
      </c>
      <c r="U35" s="336">
        <f t="shared" si="7"/>
        <v>0</v>
      </c>
      <c r="V35" s="336">
        <f t="shared" si="7"/>
        <v>0</v>
      </c>
    </row>
    <row r="36" spans="1:22" x14ac:dyDescent="0.2">
      <c r="A36" s="326" t="s">
        <v>28</v>
      </c>
      <c r="B36" s="326" t="s">
        <v>20</v>
      </c>
      <c r="C36" s="326" t="s">
        <v>225</v>
      </c>
      <c r="D36" s="326" t="s">
        <v>242</v>
      </c>
      <c r="E36" s="328">
        <v>0</v>
      </c>
      <c r="F36" s="328">
        <v>0</v>
      </c>
      <c r="G36" s="328">
        <v>2</v>
      </c>
      <c r="H36" s="328">
        <v>2</v>
      </c>
      <c r="I36" s="328">
        <v>2</v>
      </c>
      <c r="J36" s="328">
        <v>1</v>
      </c>
      <c r="K36" s="328">
        <v>0</v>
      </c>
      <c r="L36" s="328">
        <v>0</v>
      </c>
      <c r="M36" s="328">
        <v>0</v>
      </c>
      <c r="N36" s="328">
        <v>0</v>
      </c>
      <c r="O36" s="328">
        <v>0</v>
      </c>
      <c r="P36" s="328">
        <v>0</v>
      </c>
      <c r="Q36" s="329">
        <v>4</v>
      </c>
      <c r="R36" s="329">
        <v>3</v>
      </c>
      <c r="S36" s="335">
        <f t="shared" si="12"/>
        <v>0</v>
      </c>
      <c r="T36" s="335">
        <f t="shared" si="12"/>
        <v>0</v>
      </c>
      <c r="U36" s="336">
        <f t="shared" si="7"/>
        <v>0</v>
      </c>
      <c r="V36" s="336">
        <f t="shared" si="7"/>
        <v>0</v>
      </c>
    </row>
    <row r="37" spans="1:22" x14ac:dyDescent="0.2">
      <c r="A37" s="326" t="s">
        <v>28</v>
      </c>
      <c r="B37" s="326" t="s">
        <v>20</v>
      </c>
      <c r="C37" s="326" t="s">
        <v>225</v>
      </c>
      <c r="D37" s="326" t="s">
        <v>243</v>
      </c>
      <c r="E37" s="328">
        <v>0</v>
      </c>
      <c r="F37" s="328">
        <v>0</v>
      </c>
      <c r="G37" s="328">
        <v>0</v>
      </c>
      <c r="H37" s="328">
        <v>0</v>
      </c>
      <c r="I37" s="328">
        <v>2</v>
      </c>
      <c r="J37" s="328">
        <v>2</v>
      </c>
      <c r="K37" s="328">
        <v>0</v>
      </c>
      <c r="L37" s="328">
        <v>0</v>
      </c>
      <c r="M37" s="328">
        <v>0</v>
      </c>
      <c r="N37" s="328">
        <v>0</v>
      </c>
      <c r="O37" s="328">
        <v>0</v>
      </c>
      <c r="P37" s="328">
        <v>0</v>
      </c>
      <c r="Q37" s="329">
        <v>2</v>
      </c>
      <c r="R37" s="329">
        <v>2</v>
      </c>
      <c r="S37" s="335">
        <f t="shared" si="12"/>
        <v>0</v>
      </c>
      <c r="T37" s="335">
        <f t="shared" si="12"/>
        <v>0</v>
      </c>
      <c r="U37" s="336">
        <f t="shared" si="7"/>
        <v>0</v>
      </c>
      <c r="V37" s="336">
        <f t="shared" si="7"/>
        <v>0</v>
      </c>
    </row>
    <row r="38" spans="1:22" x14ac:dyDescent="0.2">
      <c r="A38" s="439" t="s">
        <v>244</v>
      </c>
      <c r="B38" s="440"/>
      <c r="C38" s="440"/>
      <c r="D38" s="441"/>
      <c r="E38" s="332">
        <f>SUM(E34:E37)</f>
        <v>6</v>
      </c>
      <c r="F38" s="332">
        <f t="shared" ref="F38:R38" si="13">SUM(F34:F37)</f>
        <v>4</v>
      </c>
      <c r="G38" s="332">
        <f t="shared" si="13"/>
        <v>3</v>
      </c>
      <c r="H38" s="332">
        <f t="shared" si="13"/>
        <v>3</v>
      </c>
      <c r="I38" s="332">
        <f t="shared" si="13"/>
        <v>6</v>
      </c>
      <c r="J38" s="332">
        <f t="shared" si="13"/>
        <v>4</v>
      </c>
      <c r="K38" s="332">
        <f t="shared" si="13"/>
        <v>0</v>
      </c>
      <c r="L38" s="332">
        <f t="shared" si="13"/>
        <v>0</v>
      </c>
      <c r="M38" s="332">
        <f t="shared" si="13"/>
        <v>0</v>
      </c>
      <c r="N38" s="332">
        <f t="shared" si="13"/>
        <v>0</v>
      </c>
      <c r="O38" s="332">
        <f t="shared" si="13"/>
        <v>0</v>
      </c>
      <c r="P38" s="332">
        <f t="shared" si="13"/>
        <v>0</v>
      </c>
      <c r="Q38" s="332">
        <f t="shared" si="13"/>
        <v>15</v>
      </c>
      <c r="R38" s="332">
        <f t="shared" si="13"/>
        <v>11</v>
      </c>
      <c r="S38" s="337">
        <f t="shared" si="12"/>
        <v>0</v>
      </c>
      <c r="T38" s="337">
        <f t="shared" si="12"/>
        <v>0</v>
      </c>
      <c r="U38" s="338">
        <f t="shared" ref="U38:V45" si="14">S38/Q38*100</f>
        <v>0</v>
      </c>
      <c r="V38" s="338">
        <f t="shared" si="14"/>
        <v>0</v>
      </c>
    </row>
    <row r="39" spans="1:22" x14ac:dyDescent="0.2">
      <c r="A39" s="326" t="s">
        <v>28</v>
      </c>
      <c r="B39" s="326" t="s">
        <v>20</v>
      </c>
      <c r="C39" s="326" t="s">
        <v>79</v>
      </c>
      <c r="D39" s="326" t="s">
        <v>85</v>
      </c>
      <c r="E39" s="328">
        <v>2</v>
      </c>
      <c r="F39" s="328">
        <v>0</v>
      </c>
      <c r="G39" s="328">
        <v>1</v>
      </c>
      <c r="H39" s="328">
        <v>0</v>
      </c>
      <c r="I39" s="328">
        <v>0</v>
      </c>
      <c r="J39" s="328">
        <v>0</v>
      </c>
      <c r="K39" s="328">
        <v>0</v>
      </c>
      <c r="L39" s="328">
        <v>0</v>
      </c>
      <c r="M39" s="328">
        <v>0</v>
      </c>
      <c r="N39" s="328">
        <v>0</v>
      </c>
      <c r="O39" s="328">
        <v>0</v>
      </c>
      <c r="P39" s="328">
        <v>0</v>
      </c>
      <c r="Q39" s="329">
        <v>3</v>
      </c>
      <c r="R39" s="329">
        <v>0</v>
      </c>
      <c r="S39" s="335">
        <f t="shared" si="12"/>
        <v>0</v>
      </c>
      <c r="T39" s="335">
        <f t="shared" si="12"/>
        <v>0</v>
      </c>
      <c r="U39" s="336">
        <f t="shared" si="14"/>
        <v>0</v>
      </c>
      <c r="V39" s="336">
        <v>0</v>
      </c>
    </row>
    <row r="40" spans="1:22" ht="25.5" x14ac:dyDescent="0.2">
      <c r="A40" s="326" t="s">
        <v>28</v>
      </c>
      <c r="B40" s="326" t="s">
        <v>20</v>
      </c>
      <c r="C40" s="326" t="s">
        <v>79</v>
      </c>
      <c r="D40" s="327" t="s">
        <v>605</v>
      </c>
      <c r="E40" s="328">
        <v>1</v>
      </c>
      <c r="F40" s="328">
        <v>0</v>
      </c>
      <c r="G40" s="328">
        <v>0</v>
      </c>
      <c r="H40" s="328">
        <v>0</v>
      </c>
      <c r="I40" s="328">
        <v>1</v>
      </c>
      <c r="J40" s="328">
        <v>0</v>
      </c>
      <c r="K40" s="328">
        <v>0</v>
      </c>
      <c r="L40" s="328">
        <v>0</v>
      </c>
      <c r="M40" s="328">
        <v>0</v>
      </c>
      <c r="N40" s="328">
        <v>0</v>
      </c>
      <c r="O40" s="328">
        <v>0</v>
      </c>
      <c r="P40" s="328">
        <v>0</v>
      </c>
      <c r="Q40" s="329">
        <v>2</v>
      </c>
      <c r="R40" s="329">
        <v>0</v>
      </c>
      <c r="S40" s="335">
        <f t="shared" si="12"/>
        <v>0</v>
      </c>
      <c r="T40" s="335">
        <f t="shared" si="12"/>
        <v>0</v>
      </c>
      <c r="U40" s="336">
        <f t="shared" si="14"/>
        <v>0</v>
      </c>
      <c r="V40" s="336">
        <v>0</v>
      </c>
    </row>
    <row r="41" spans="1:22" x14ac:dyDescent="0.2">
      <c r="A41" s="326" t="s">
        <v>28</v>
      </c>
      <c r="B41" s="326" t="s">
        <v>20</v>
      </c>
      <c r="C41" s="326" t="s">
        <v>79</v>
      </c>
      <c r="D41" s="326" t="s">
        <v>242</v>
      </c>
      <c r="E41" s="328">
        <v>0</v>
      </c>
      <c r="F41" s="328">
        <v>0</v>
      </c>
      <c r="G41" s="328">
        <v>1</v>
      </c>
      <c r="H41" s="328">
        <v>0</v>
      </c>
      <c r="I41" s="328">
        <v>0</v>
      </c>
      <c r="J41" s="328">
        <v>0</v>
      </c>
      <c r="K41" s="328">
        <v>1</v>
      </c>
      <c r="L41" s="328">
        <v>1</v>
      </c>
      <c r="M41" s="328">
        <v>0</v>
      </c>
      <c r="N41" s="328">
        <v>0</v>
      </c>
      <c r="O41" s="328">
        <v>0</v>
      </c>
      <c r="P41" s="328">
        <v>0</v>
      </c>
      <c r="Q41" s="329">
        <v>2</v>
      </c>
      <c r="R41" s="329">
        <v>1</v>
      </c>
      <c r="S41" s="335">
        <f t="shared" si="12"/>
        <v>1</v>
      </c>
      <c r="T41" s="335">
        <f t="shared" si="12"/>
        <v>1</v>
      </c>
      <c r="U41" s="336">
        <f t="shared" si="14"/>
        <v>50</v>
      </c>
      <c r="V41" s="343">
        <f>T41/R41*100</f>
        <v>100</v>
      </c>
    </row>
    <row r="42" spans="1:22" x14ac:dyDescent="0.2">
      <c r="A42" s="326" t="s">
        <v>28</v>
      </c>
      <c r="B42" s="326" t="s">
        <v>20</v>
      </c>
      <c r="C42" s="326" t="s">
        <v>79</v>
      </c>
      <c r="D42" s="326" t="s">
        <v>243</v>
      </c>
      <c r="E42" s="328">
        <v>0</v>
      </c>
      <c r="F42" s="328">
        <v>0</v>
      </c>
      <c r="G42" s="328">
        <v>1</v>
      </c>
      <c r="H42" s="328">
        <v>0</v>
      </c>
      <c r="I42" s="328">
        <v>2</v>
      </c>
      <c r="J42" s="328">
        <v>0</v>
      </c>
      <c r="K42" s="328">
        <v>0</v>
      </c>
      <c r="L42" s="328">
        <v>0</v>
      </c>
      <c r="M42" s="328">
        <v>0</v>
      </c>
      <c r="N42" s="328">
        <v>0</v>
      </c>
      <c r="O42" s="328">
        <v>0</v>
      </c>
      <c r="P42" s="328">
        <v>0</v>
      </c>
      <c r="Q42" s="329">
        <v>3</v>
      </c>
      <c r="R42" s="329">
        <v>0</v>
      </c>
      <c r="S42" s="335">
        <f t="shared" si="12"/>
        <v>0</v>
      </c>
      <c r="T42" s="335">
        <f t="shared" si="12"/>
        <v>0</v>
      </c>
      <c r="U42" s="336">
        <f t="shared" si="14"/>
        <v>0</v>
      </c>
      <c r="V42" s="336">
        <v>0</v>
      </c>
    </row>
    <row r="43" spans="1:22" x14ac:dyDescent="0.2">
      <c r="A43" s="439" t="s">
        <v>245</v>
      </c>
      <c r="B43" s="440"/>
      <c r="C43" s="440"/>
      <c r="D43" s="441"/>
      <c r="E43" s="332">
        <f>SUM(E39:E42)</f>
        <v>3</v>
      </c>
      <c r="F43" s="332">
        <f t="shared" ref="F43:R43" si="15">SUM(F39:F42)</f>
        <v>0</v>
      </c>
      <c r="G43" s="332">
        <f t="shared" si="15"/>
        <v>3</v>
      </c>
      <c r="H43" s="332">
        <f t="shared" si="15"/>
        <v>0</v>
      </c>
      <c r="I43" s="332">
        <f t="shared" si="15"/>
        <v>3</v>
      </c>
      <c r="J43" s="332">
        <f t="shared" si="15"/>
        <v>0</v>
      </c>
      <c r="K43" s="332">
        <f t="shared" si="15"/>
        <v>1</v>
      </c>
      <c r="L43" s="332">
        <f t="shared" si="15"/>
        <v>1</v>
      </c>
      <c r="M43" s="332">
        <f t="shared" si="15"/>
        <v>0</v>
      </c>
      <c r="N43" s="332">
        <f t="shared" si="15"/>
        <v>0</v>
      </c>
      <c r="O43" s="332">
        <f t="shared" si="15"/>
        <v>0</v>
      </c>
      <c r="P43" s="332">
        <f t="shared" si="15"/>
        <v>0</v>
      </c>
      <c r="Q43" s="332">
        <f t="shared" si="15"/>
        <v>10</v>
      </c>
      <c r="R43" s="332">
        <f t="shared" si="15"/>
        <v>1</v>
      </c>
      <c r="S43" s="337">
        <f t="shared" si="12"/>
        <v>1</v>
      </c>
      <c r="T43" s="337">
        <f t="shared" si="12"/>
        <v>1</v>
      </c>
      <c r="U43" s="338">
        <f t="shared" si="14"/>
        <v>10</v>
      </c>
      <c r="V43" s="344">
        <f>T43/R43*100</f>
        <v>100</v>
      </c>
    </row>
    <row r="44" spans="1:22" x14ac:dyDescent="0.2">
      <c r="A44" s="442" t="s">
        <v>40</v>
      </c>
      <c r="B44" s="443"/>
      <c r="C44" s="443"/>
      <c r="D44" s="444"/>
      <c r="E44" s="339">
        <f>E38+E43</f>
        <v>9</v>
      </c>
      <c r="F44" s="339">
        <f t="shared" ref="F44:R44" si="16">F38+F43</f>
        <v>4</v>
      </c>
      <c r="G44" s="339">
        <f t="shared" si="16"/>
        <v>6</v>
      </c>
      <c r="H44" s="339">
        <f t="shared" si="16"/>
        <v>3</v>
      </c>
      <c r="I44" s="339">
        <f t="shared" si="16"/>
        <v>9</v>
      </c>
      <c r="J44" s="339">
        <f t="shared" si="16"/>
        <v>4</v>
      </c>
      <c r="K44" s="339">
        <f t="shared" si="16"/>
        <v>1</v>
      </c>
      <c r="L44" s="339">
        <f t="shared" si="16"/>
        <v>1</v>
      </c>
      <c r="M44" s="339">
        <f t="shared" si="16"/>
        <v>0</v>
      </c>
      <c r="N44" s="339">
        <f t="shared" si="16"/>
        <v>0</v>
      </c>
      <c r="O44" s="339">
        <f t="shared" si="16"/>
        <v>0</v>
      </c>
      <c r="P44" s="339">
        <f t="shared" si="16"/>
        <v>0</v>
      </c>
      <c r="Q44" s="339">
        <f t="shared" si="16"/>
        <v>25</v>
      </c>
      <c r="R44" s="339">
        <f t="shared" si="16"/>
        <v>12</v>
      </c>
      <c r="S44" s="342">
        <f>S38+S43</f>
        <v>1</v>
      </c>
      <c r="T44" s="342">
        <f>T38+T43</f>
        <v>1</v>
      </c>
      <c r="U44" s="341">
        <f t="shared" si="14"/>
        <v>4</v>
      </c>
      <c r="V44" s="341">
        <f>T44/R44*100</f>
        <v>8.3333333333333321</v>
      </c>
    </row>
    <row r="45" spans="1:22" x14ac:dyDescent="0.2">
      <c r="A45" s="436" t="s">
        <v>41</v>
      </c>
      <c r="B45" s="437"/>
      <c r="C45" s="437"/>
      <c r="D45" s="438"/>
      <c r="E45" s="345">
        <f>E17+E33+E44</f>
        <v>766</v>
      </c>
      <c r="F45" s="345">
        <f t="shared" ref="F45:T45" si="17">F17+F33+F44</f>
        <v>517</v>
      </c>
      <c r="G45" s="345">
        <f t="shared" si="17"/>
        <v>542</v>
      </c>
      <c r="H45" s="345">
        <f t="shared" si="17"/>
        <v>382</v>
      </c>
      <c r="I45" s="345">
        <f t="shared" si="17"/>
        <v>340</v>
      </c>
      <c r="J45" s="345">
        <f t="shared" si="17"/>
        <v>250</v>
      </c>
      <c r="K45" s="345">
        <f t="shared" si="17"/>
        <v>68</v>
      </c>
      <c r="L45" s="345">
        <f t="shared" si="17"/>
        <v>45</v>
      </c>
      <c r="M45" s="345">
        <f t="shared" si="17"/>
        <v>4</v>
      </c>
      <c r="N45" s="345">
        <f t="shared" si="17"/>
        <v>1</v>
      </c>
      <c r="O45" s="345">
        <f t="shared" si="17"/>
        <v>0</v>
      </c>
      <c r="P45" s="345">
        <f t="shared" si="17"/>
        <v>0</v>
      </c>
      <c r="Q45" s="345">
        <f t="shared" si="17"/>
        <v>1720</v>
      </c>
      <c r="R45" s="345">
        <f t="shared" si="17"/>
        <v>1195</v>
      </c>
      <c r="S45" s="345">
        <f t="shared" si="17"/>
        <v>89</v>
      </c>
      <c r="T45" s="345">
        <f t="shared" si="17"/>
        <v>69</v>
      </c>
      <c r="U45" s="346">
        <f t="shared" si="14"/>
        <v>5.1744186046511622</v>
      </c>
      <c r="V45" s="346">
        <f>T45/R45*100</f>
        <v>5.7740585774058575</v>
      </c>
    </row>
  </sheetData>
  <mergeCells count="24">
    <mergeCell ref="A1:V1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45:D45"/>
    <mergeCell ref="A43:D43"/>
    <mergeCell ref="A44:D44"/>
    <mergeCell ref="A16:D16"/>
    <mergeCell ref="A13:D13"/>
    <mergeCell ref="A29:D29"/>
    <mergeCell ref="A32:D32"/>
    <mergeCell ref="A33:D33"/>
    <mergeCell ref="A38:D38"/>
    <mergeCell ref="A17:D17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15</vt:i4>
      </vt:variant>
    </vt:vector>
  </HeadingPairs>
  <TitlesOfParts>
    <vt:vector size="15" baseType="lpstr">
      <vt:lpstr>Príloha 1</vt:lpstr>
      <vt:lpstr>Príloha 2</vt:lpstr>
      <vt:lpstr>Príloha 3</vt:lpstr>
      <vt:lpstr>Príloha 4</vt:lpstr>
      <vt:lpstr>Príloha 5</vt:lpstr>
      <vt:lpstr>Príloha 6a)</vt:lpstr>
      <vt:lpstr>Príloha 6b)</vt:lpstr>
      <vt:lpstr>Príloha 6c)</vt:lpstr>
      <vt:lpstr>Príloha 7</vt:lpstr>
      <vt:lpstr>Príloha 8</vt:lpstr>
      <vt:lpstr>Príloha 9</vt:lpstr>
      <vt:lpstr>Príloha 10</vt:lpstr>
      <vt:lpstr>Príloha 11</vt:lpstr>
      <vt:lpstr>Príloha 12</vt:lpstr>
      <vt:lpstr>Príloha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2022-04-08T09:19:40Z</dcterms:modified>
</cp:coreProperties>
</file>